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 name="Sheet4" sheetId="4" r:id="rId4"/>
    <sheet name="Sheet5" sheetId="5" r:id="rId5"/>
    <sheet name="Sheet6" sheetId="6" r:id="rId6"/>
    <sheet name="Sheet7" sheetId="7" r:id="rId7"/>
  </sheets>
  <definedNames>
    <definedName name="_xlnm._FilterDatabase" localSheetId="1" hidden="1">Sheet2!$A$3:$AH$17</definedName>
    <definedName name="_xlnm._FilterDatabase" localSheetId="2" hidden="1">Sheet3!$A$1:$AJ$17</definedName>
    <definedName name="_xlnm._FilterDatabase" localSheetId="4" hidden="1">Sheet5!$A$2:$AG$36</definedName>
    <definedName name="_xlnm._FilterDatabase" localSheetId="0" hidden="1">Sheet1!$A$4:$K$301</definedName>
    <definedName name="_xlnm.Print_Titles" localSheetId="0">Sheet1!$4:$4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Lenovo</author>
  </authors>
  <commentList>
    <comment ref="A4" authorId="0">
      <text>
        <r>
          <rPr>
            <b/>
            <sz val="9"/>
            <rFont val="宋体"/>
            <charset val="134"/>
          </rPr>
          <t>Lenovo:</t>
        </r>
        <r>
          <rPr>
            <sz val="9"/>
            <rFont val="宋体"/>
            <charset val="134"/>
          </rPr>
          <t xml:space="preserve">
邵阳服务例数，项目编码与项目名称不一致
</t>
        </r>
      </text>
    </comment>
    <comment ref="A7" authorId="0">
      <text>
        <r>
          <rPr>
            <b/>
            <sz val="9"/>
            <rFont val="宋体"/>
            <charset val="134"/>
          </rPr>
          <t>Lenovo:</t>
        </r>
        <r>
          <rPr>
            <sz val="9"/>
            <rFont val="宋体"/>
            <charset val="134"/>
          </rPr>
          <t xml:space="preserve">
邵阳服务例数，项目编码与项目名称不一致</t>
        </r>
      </text>
    </comment>
    <comment ref="A9" authorId="0">
      <text>
        <r>
          <rPr>
            <b/>
            <sz val="9"/>
            <rFont val="宋体"/>
            <charset val="134"/>
          </rPr>
          <t>Lenovo:</t>
        </r>
        <r>
          <rPr>
            <sz val="9"/>
            <rFont val="宋体"/>
            <charset val="134"/>
          </rPr>
          <t xml:space="preserve">
邵阳项目服务例数，项目编码与项目名称不一致</t>
        </r>
      </text>
    </comment>
    <comment ref="A11" authorId="0">
      <text>
        <r>
          <rPr>
            <b/>
            <sz val="9"/>
            <rFont val="宋体"/>
            <charset val="134"/>
          </rPr>
          <t>Lenovo:</t>
        </r>
        <r>
          <rPr>
            <sz val="9"/>
            <rFont val="宋体"/>
            <charset val="134"/>
          </rPr>
          <t xml:space="preserve">
邵阳服务例数表，项目编码与项目名称不一致</t>
        </r>
      </text>
    </comment>
    <comment ref="A13" authorId="0">
      <text>
        <r>
          <rPr>
            <b/>
            <sz val="9"/>
            <rFont val="宋体"/>
            <charset val="134"/>
          </rPr>
          <t>Lenovo:</t>
        </r>
        <r>
          <rPr>
            <sz val="9"/>
            <rFont val="宋体"/>
            <charset val="134"/>
          </rPr>
          <t xml:space="preserve">
邵阳服务例数，项目编码与项目名称不一致</t>
        </r>
      </text>
    </comment>
    <comment ref="A15" authorId="0">
      <text>
        <r>
          <rPr>
            <b/>
            <sz val="9"/>
            <rFont val="宋体"/>
            <charset val="134"/>
          </rPr>
          <t>Lenovo:</t>
        </r>
        <r>
          <rPr>
            <sz val="9"/>
            <rFont val="宋体"/>
            <charset val="134"/>
          </rPr>
          <t xml:space="preserve">
邵阳服务例数，项目编码与项目名称不一致
</t>
        </r>
      </text>
    </comment>
  </commentList>
</comments>
</file>

<file path=xl/comments2.xml><?xml version="1.0" encoding="utf-8"?>
<comments xmlns="http://schemas.openxmlformats.org/spreadsheetml/2006/main">
  <authors>
    <author>Lenovo</author>
  </authors>
  <commentList>
    <comment ref="A22" authorId="0">
      <text>
        <r>
          <rPr>
            <b/>
            <sz val="9"/>
            <rFont val="宋体"/>
            <charset val="134"/>
          </rPr>
          <t>Lenovo:</t>
        </r>
        <r>
          <rPr>
            <sz val="9"/>
            <rFont val="宋体"/>
            <charset val="134"/>
          </rPr>
          <t xml:space="preserve">
邵阳服务例数，项目编码与项目名称不一致
</t>
        </r>
      </text>
    </comment>
    <comment ref="A25" authorId="0">
      <text>
        <r>
          <rPr>
            <b/>
            <sz val="9"/>
            <rFont val="宋体"/>
            <charset val="134"/>
          </rPr>
          <t>Lenovo:</t>
        </r>
        <r>
          <rPr>
            <sz val="9"/>
            <rFont val="宋体"/>
            <charset val="134"/>
          </rPr>
          <t xml:space="preserve">
邵阳服务例数，项目编码与项目名称不一致</t>
        </r>
      </text>
    </comment>
    <comment ref="A27" authorId="0">
      <text>
        <r>
          <rPr>
            <b/>
            <sz val="9"/>
            <rFont val="宋体"/>
            <charset val="134"/>
          </rPr>
          <t>Lenovo:</t>
        </r>
        <r>
          <rPr>
            <sz val="9"/>
            <rFont val="宋体"/>
            <charset val="134"/>
          </rPr>
          <t xml:space="preserve">
邵阳项目服务例数，项目编码与项目名称不一致</t>
        </r>
      </text>
    </comment>
    <comment ref="A29" authorId="0">
      <text>
        <r>
          <rPr>
            <b/>
            <sz val="9"/>
            <rFont val="宋体"/>
            <charset val="134"/>
          </rPr>
          <t>Lenovo:</t>
        </r>
        <r>
          <rPr>
            <sz val="9"/>
            <rFont val="宋体"/>
            <charset val="134"/>
          </rPr>
          <t xml:space="preserve">
邵阳服务例数表，项目编码与项目名称不一致</t>
        </r>
      </text>
    </comment>
    <comment ref="A31" authorId="0">
      <text>
        <r>
          <rPr>
            <b/>
            <sz val="9"/>
            <rFont val="宋体"/>
            <charset val="134"/>
          </rPr>
          <t>Lenovo:</t>
        </r>
        <r>
          <rPr>
            <sz val="9"/>
            <rFont val="宋体"/>
            <charset val="134"/>
          </rPr>
          <t xml:space="preserve">
邵阳服务例数，项目编码与项目名称不一致</t>
        </r>
      </text>
    </comment>
    <comment ref="A33" authorId="0">
      <text>
        <r>
          <rPr>
            <b/>
            <sz val="9"/>
            <rFont val="宋体"/>
            <charset val="134"/>
          </rPr>
          <t>Lenovo:</t>
        </r>
        <r>
          <rPr>
            <sz val="9"/>
            <rFont val="宋体"/>
            <charset val="134"/>
          </rPr>
          <t xml:space="preserve">
邵阳服务例数，项目编码与项目名称不一致
</t>
        </r>
      </text>
    </comment>
  </commentList>
</comments>
</file>

<file path=xl/sharedStrings.xml><?xml version="1.0" encoding="utf-8"?>
<sst xmlns="http://schemas.openxmlformats.org/spreadsheetml/2006/main" count="4267" uniqueCount="903">
  <si>
    <t>附件：</t>
  </si>
  <si>
    <t>邵阳市2023年公立医疗机构部分医疗服务价格调整表</t>
  </si>
  <si>
    <t>金额单位：元</t>
  </si>
  <si>
    <t>序号</t>
  </si>
  <si>
    <t>编  码</t>
  </si>
  <si>
    <t>项目名称</t>
  </si>
  <si>
    <t>项目内涵</t>
  </si>
  <si>
    <t>除外内容</t>
  </si>
  <si>
    <t>计价
单位</t>
  </si>
  <si>
    <t>说明</t>
  </si>
  <si>
    <t>一类   拟调价</t>
  </si>
  <si>
    <t>二类   拟调价</t>
  </si>
  <si>
    <t>三类   拟调价</t>
  </si>
  <si>
    <t>基层   拟调价</t>
  </si>
  <si>
    <t>雾化吸入</t>
  </si>
  <si>
    <t>机械通气经呼吸机管道雾化给药参照执行</t>
  </si>
  <si>
    <t>一次性雾化器</t>
  </si>
  <si>
    <t>6周岁及以下儿童在相应价格基础上加收30%。</t>
  </si>
  <si>
    <t>120700001-1</t>
  </si>
  <si>
    <t>蒸气雾化吸入</t>
  </si>
  <si>
    <t>次</t>
  </si>
  <si>
    <t>120700001-3</t>
  </si>
  <si>
    <t>高压泵、氧化雾化</t>
  </si>
  <si>
    <t>120700001-3-1</t>
  </si>
  <si>
    <t>高压泵、氧化雾化（6周岁及以下儿童加收）</t>
  </si>
  <si>
    <t>B超常规检查</t>
  </si>
  <si>
    <r>
      <rPr>
        <sz val="11"/>
        <color theme="1"/>
        <rFont val="仿宋_GB2312"/>
        <charset val="134"/>
      </rPr>
      <t>胸部</t>
    </r>
    <r>
      <rPr>
        <sz val="11"/>
        <color theme="1"/>
        <rFont val="Times New Roman"/>
        <charset val="0"/>
      </rPr>
      <t>(</t>
    </r>
    <r>
      <rPr>
        <sz val="11"/>
        <color theme="1"/>
        <rFont val="仿宋_GB2312"/>
        <charset val="134"/>
      </rPr>
      <t>含肺、胸腔、纵隔</t>
    </r>
    <r>
      <rPr>
        <sz val="11"/>
        <color theme="1"/>
        <rFont val="Times New Roman"/>
        <charset val="0"/>
      </rPr>
      <t>)</t>
    </r>
    <r>
      <rPr>
        <sz val="11"/>
        <color theme="1"/>
        <rFont val="仿宋_GB2312"/>
        <charset val="134"/>
      </rPr>
      <t>、腹部</t>
    </r>
    <r>
      <rPr>
        <sz val="11"/>
        <color theme="1"/>
        <rFont val="Times New Roman"/>
        <charset val="0"/>
      </rPr>
      <t>(</t>
    </r>
    <r>
      <rPr>
        <sz val="11"/>
        <color theme="1"/>
        <rFont val="仿宋_GB2312"/>
        <charset val="134"/>
      </rPr>
      <t>含肝、胆、胰、脾、双肾</t>
    </r>
    <r>
      <rPr>
        <sz val="11"/>
        <color theme="1"/>
        <rFont val="Times New Roman"/>
        <charset val="0"/>
      </rPr>
      <t>)</t>
    </r>
    <r>
      <rPr>
        <sz val="11"/>
        <color theme="1"/>
        <rFont val="仿宋_GB2312"/>
        <charset val="134"/>
      </rPr>
      <t>、胃肠道、泌尿系</t>
    </r>
    <r>
      <rPr>
        <sz val="11"/>
        <color theme="1"/>
        <rFont val="Times New Roman"/>
        <charset val="0"/>
      </rPr>
      <t>(</t>
    </r>
    <r>
      <rPr>
        <sz val="11"/>
        <color theme="1"/>
        <rFont val="仿宋_GB2312"/>
        <charset val="134"/>
      </rPr>
      <t>含双肾、输尿管、膀胱、前列腺</t>
    </r>
    <r>
      <rPr>
        <sz val="11"/>
        <color theme="1"/>
        <rFont val="Times New Roman"/>
        <charset val="0"/>
      </rPr>
      <t>)</t>
    </r>
    <r>
      <rPr>
        <sz val="11"/>
        <color theme="1"/>
        <rFont val="仿宋_GB2312"/>
        <charset val="134"/>
      </rPr>
      <t>、妇科</t>
    </r>
    <r>
      <rPr>
        <sz val="11"/>
        <color theme="1"/>
        <rFont val="Times New Roman"/>
        <charset val="0"/>
      </rPr>
      <t>(</t>
    </r>
    <r>
      <rPr>
        <sz val="11"/>
        <color theme="1"/>
        <rFont val="仿宋_GB2312"/>
        <charset val="134"/>
      </rPr>
      <t>含子宫、附件、膀胱及周围组织</t>
    </r>
    <r>
      <rPr>
        <sz val="11"/>
        <color theme="1"/>
        <rFont val="Times New Roman"/>
        <charset val="0"/>
      </rPr>
      <t>)</t>
    </r>
    <r>
      <rPr>
        <sz val="11"/>
        <color theme="1"/>
        <rFont val="仿宋_GB2312"/>
        <charset val="134"/>
      </rPr>
      <t>分别参照执行</t>
    </r>
  </si>
  <si>
    <t>每个部位</t>
  </si>
  <si>
    <t>产科(含胎儿及宫腔)检查加收15元，2胎及多胎加收10元。不得再另收其他检查费用。</t>
  </si>
  <si>
    <r>
      <rPr>
        <sz val="11"/>
        <rFont val="宋体"/>
        <charset val="0"/>
      </rPr>
      <t>4</t>
    </r>
    <r>
      <rPr>
        <sz val="11"/>
        <rFont val="宋体"/>
        <charset val="134"/>
      </rPr>
      <t>．正电子发射计算机断层显象</t>
    </r>
    <r>
      <rPr>
        <sz val="11"/>
        <rFont val="宋体"/>
        <charset val="0"/>
      </rPr>
      <t>(PET)</t>
    </r>
  </si>
  <si>
    <r>
      <rPr>
        <sz val="11"/>
        <color theme="1"/>
        <rFont val="仿宋_GB2312"/>
        <charset val="134"/>
      </rPr>
      <t>指使用</t>
    </r>
    <r>
      <rPr>
        <sz val="11"/>
        <color theme="1"/>
        <rFont val="Times New Roman"/>
        <charset val="0"/>
      </rPr>
      <t>PET</t>
    </r>
    <r>
      <rPr>
        <sz val="11"/>
        <color theme="1"/>
        <rFont val="仿宋_GB2312"/>
        <charset val="134"/>
      </rPr>
      <t>和加速器的断层显象；含各种图象记录过程</t>
    </r>
    <r>
      <rPr>
        <sz val="11"/>
        <color theme="1"/>
        <rFont val="Times New Roman"/>
        <charset val="0"/>
      </rPr>
      <t>,</t>
    </r>
    <r>
      <rPr>
        <sz val="11"/>
        <color theme="1"/>
        <rFont val="仿宋_GB2312"/>
        <charset val="134"/>
      </rPr>
      <t>含核素药物制备和注射、临床穿刺插管和介入性操作；不含必要时使用的心电监护和抢救。</t>
    </r>
  </si>
  <si>
    <r>
      <rPr>
        <sz val="11"/>
        <color theme="1"/>
        <rFont val="仿宋_GB2312"/>
        <charset val="134"/>
      </rPr>
      <t>药物、</t>
    </r>
    <r>
      <rPr>
        <sz val="11"/>
        <color theme="1"/>
        <rFont val="Times New Roman"/>
        <charset val="0"/>
      </rPr>
      <t>X</t>
    </r>
    <r>
      <rPr>
        <sz val="11"/>
        <color theme="1"/>
        <rFont val="仿宋_GB2312"/>
        <charset val="134"/>
      </rPr>
      <t>光片、彩色胶片</t>
    </r>
  </si>
  <si>
    <t>PET/CT不再另收CT费。</t>
  </si>
  <si>
    <t>脑血流断层显象</t>
  </si>
  <si>
    <t>脑代谢断层显象</t>
  </si>
  <si>
    <t>静息心肌灌注断层显象</t>
  </si>
  <si>
    <t>负荷心肌灌注断层显象</t>
  </si>
  <si>
    <t>含运动试验或药物注射；不含心电监护</t>
  </si>
  <si>
    <t>心肌代谢断层显象</t>
  </si>
  <si>
    <t>心脏神经受体断层显象</t>
  </si>
  <si>
    <t>肿瘤全身断层显像</t>
  </si>
  <si>
    <t>肿瘤局部断层显象</t>
  </si>
  <si>
    <t>神经受体显象</t>
  </si>
  <si>
    <r>
      <rPr>
        <sz val="11"/>
        <rFont val="宋体"/>
        <charset val="134"/>
      </rPr>
      <t>正电子发射计算机断层－</t>
    </r>
    <r>
      <rPr>
        <sz val="11"/>
        <rFont val="宋体"/>
        <charset val="0"/>
      </rPr>
      <t>X</t>
    </r>
    <r>
      <rPr>
        <sz val="11"/>
        <rFont val="宋体"/>
        <charset val="134"/>
      </rPr>
      <t>线计算机体层综合显像</t>
    </r>
    <r>
      <rPr>
        <sz val="11"/>
        <rFont val="宋体"/>
        <charset val="0"/>
      </rPr>
      <t>(PET/CT)</t>
    </r>
  </si>
  <si>
    <t>指头颈部、胸部、腹盆腔、双下肢</t>
  </si>
  <si>
    <t>核素药物，造影剂</t>
  </si>
  <si>
    <r>
      <rPr>
        <sz val="11"/>
        <rFont val="宋体"/>
        <charset val="134"/>
      </rPr>
      <t>每个</t>
    </r>
    <r>
      <rPr>
        <sz val="11"/>
        <rFont val="宋体"/>
        <charset val="0"/>
      </rPr>
      <t xml:space="preserve">
</t>
    </r>
    <r>
      <rPr>
        <sz val="11"/>
        <rFont val="宋体"/>
        <charset val="134"/>
      </rPr>
      <t>部位</t>
    </r>
  </si>
  <si>
    <t>未获得卫生主管部门甲类设备配置许可证的不得收费。二个部位及以上、全身显像加收70%。</t>
  </si>
  <si>
    <t>B型钠尿肽前体（PRO-BNP）测定</t>
  </si>
  <si>
    <r>
      <rPr>
        <sz val="11"/>
        <color theme="1"/>
        <rFont val="仿宋_GB2312"/>
        <charset val="134"/>
      </rPr>
      <t>指</t>
    </r>
    <r>
      <rPr>
        <sz val="11"/>
        <color theme="1"/>
        <rFont val="Times New Roman"/>
        <charset val="0"/>
      </rPr>
      <t>N</t>
    </r>
    <r>
      <rPr>
        <sz val="11"/>
        <color theme="1"/>
        <rFont val="仿宋_GB2312"/>
        <charset val="134"/>
      </rPr>
      <t>端</t>
    </r>
    <r>
      <rPr>
        <sz val="11"/>
        <color theme="1"/>
        <rFont val="Times New Roman"/>
        <charset val="0"/>
      </rPr>
      <t>proBNP</t>
    </r>
  </si>
  <si>
    <t>项</t>
  </si>
  <si>
    <t>定量分析加收200%</t>
  </si>
  <si>
    <t>血清促甲状腺激素测定</t>
  </si>
  <si>
    <t>指各种免疫学方法</t>
  </si>
  <si>
    <t>化学发光法加收200%</t>
  </si>
  <si>
    <r>
      <rPr>
        <sz val="11"/>
        <rFont val="宋体"/>
        <charset val="134"/>
      </rPr>
      <t>血清甲状腺素</t>
    </r>
    <r>
      <rPr>
        <sz val="11"/>
        <rFont val="宋体"/>
        <charset val="0"/>
      </rPr>
      <t>(T4)</t>
    </r>
    <r>
      <rPr>
        <sz val="11"/>
        <rFont val="宋体"/>
        <charset val="134"/>
      </rPr>
      <t>测定</t>
    </r>
  </si>
  <si>
    <r>
      <rPr>
        <sz val="11"/>
        <rFont val="宋体"/>
        <charset val="134"/>
      </rPr>
      <t>血清三碘甲状原氨酸</t>
    </r>
    <r>
      <rPr>
        <sz val="11"/>
        <rFont val="宋体"/>
        <charset val="0"/>
      </rPr>
      <t>(T3)</t>
    </r>
    <r>
      <rPr>
        <sz val="11"/>
        <rFont val="宋体"/>
        <charset val="134"/>
      </rPr>
      <t>测定</t>
    </r>
  </si>
  <si>
    <r>
      <rPr>
        <sz val="11"/>
        <rFont val="宋体"/>
        <charset val="134"/>
      </rPr>
      <t>血清游离甲状腺素</t>
    </r>
    <r>
      <rPr>
        <sz val="11"/>
        <rFont val="宋体"/>
        <charset val="0"/>
      </rPr>
      <t>(FT4)</t>
    </r>
    <r>
      <rPr>
        <sz val="11"/>
        <rFont val="宋体"/>
        <charset val="134"/>
      </rPr>
      <t>测定</t>
    </r>
  </si>
  <si>
    <r>
      <rPr>
        <sz val="11"/>
        <rFont val="宋体"/>
        <charset val="134"/>
      </rPr>
      <t>血清游离三碘甲状原氨酸</t>
    </r>
    <r>
      <rPr>
        <sz val="11"/>
        <rFont val="宋体"/>
        <charset val="0"/>
      </rPr>
      <t>(FT3)</t>
    </r>
    <r>
      <rPr>
        <sz val="11"/>
        <rFont val="宋体"/>
        <charset val="134"/>
      </rPr>
      <t>测定</t>
    </r>
  </si>
  <si>
    <t>甲状腺功能常规检查</t>
  </si>
  <si>
    <r>
      <rPr>
        <sz val="11"/>
        <color theme="1"/>
        <rFont val="仿宋_GB2312"/>
        <charset val="134"/>
      </rPr>
      <t>含血清促甲状腺激素测定、血清甲状腺素</t>
    </r>
    <r>
      <rPr>
        <sz val="11"/>
        <color theme="1"/>
        <rFont val="Times New Roman"/>
        <charset val="0"/>
      </rPr>
      <t>(T4)</t>
    </r>
    <r>
      <rPr>
        <sz val="11"/>
        <color theme="1"/>
        <rFont val="仿宋_GB2312"/>
        <charset val="134"/>
      </rPr>
      <t>测定、血清三碘甲状原氨酸</t>
    </r>
    <r>
      <rPr>
        <sz val="11"/>
        <color theme="1"/>
        <rFont val="Times New Roman"/>
        <charset val="0"/>
      </rPr>
      <t>(T3)</t>
    </r>
    <r>
      <rPr>
        <sz val="11"/>
        <color theme="1"/>
        <rFont val="仿宋_GB2312"/>
        <charset val="134"/>
      </rPr>
      <t>测定、血清游离甲状腺素</t>
    </r>
    <r>
      <rPr>
        <sz val="11"/>
        <color theme="1"/>
        <rFont val="Times New Roman"/>
        <charset val="0"/>
      </rPr>
      <t>(FT4)</t>
    </r>
    <r>
      <rPr>
        <sz val="11"/>
        <color theme="1"/>
        <rFont val="仿宋_GB2312"/>
        <charset val="134"/>
      </rPr>
      <t>测定、血清游离三碘甲状原氨酸</t>
    </r>
    <r>
      <rPr>
        <sz val="11"/>
        <color theme="1"/>
        <rFont val="Times New Roman"/>
        <charset val="0"/>
      </rPr>
      <t>(FT3)</t>
    </r>
    <r>
      <rPr>
        <sz val="11"/>
        <color theme="1"/>
        <rFont val="仿宋_GB2312"/>
        <charset val="134"/>
      </rPr>
      <t>测定</t>
    </r>
  </si>
  <si>
    <t>套</t>
  </si>
  <si>
    <t>删除</t>
  </si>
  <si>
    <t>/</t>
  </si>
  <si>
    <t>甲状腺功能化学发光法检查</t>
  </si>
  <si>
    <t>气压治疗</t>
  </si>
  <si>
    <t>肢体气压治疗、肢体正负压治疗分别参照执行</t>
  </si>
  <si>
    <t>每部位</t>
  </si>
  <si>
    <t>全胃肠外营养药物配置</t>
  </si>
  <si>
    <t>组</t>
  </si>
  <si>
    <r>
      <rPr>
        <sz val="11"/>
        <rFont val="宋体"/>
        <charset val="0"/>
      </rPr>
      <t>6</t>
    </r>
    <r>
      <rPr>
        <sz val="11"/>
        <rFont val="宋体"/>
        <charset val="134"/>
      </rPr>
      <t>周岁及以下儿童在相应价格基础上加收</t>
    </r>
    <r>
      <rPr>
        <sz val="11"/>
        <rFont val="宋体"/>
        <charset val="0"/>
      </rPr>
      <t>30%</t>
    </r>
    <r>
      <rPr>
        <sz val="11"/>
        <rFont val="宋体"/>
        <charset val="134"/>
      </rPr>
      <t>。</t>
    </r>
  </si>
  <si>
    <t>细胞毒性药物配置</t>
  </si>
  <si>
    <t>静脉用药集中调配</t>
  </si>
  <si>
    <t>指在静脉用药调配中心调配药物的费用</t>
  </si>
  <si>
    <t>药厂已配置好的单瓶药物集中调配不收费</t>
  </si>
  <si>
    <t>免疫荧光染色诊断</t>
  </si>
  <si>
    <t>每个标本，每种染色</t>
  </si>
  <si>
    <t>脑室钻孔伴脑室引流术</t>
  </si>
  <si>
    <t>立体定向颅内肿物清除术</t>
  </si>
  <si>
    <t>血肿、脓肿、肿瘤清除以及取活检、取异物分别参照执行</t>
  </si>
  <si>
    <t>引流</t>
  </si>
  <si>
    <t>△</t>
  </si>
  <si>
    <t>经鼻内镜鼻窦手术</t>
  </si>
  <si>
    <t>4个（含4个）以上窦加收400元,蝶窦加收300元</t>
  </si>
  <si>
    <t>肾囊肿切除术</t>
  </si>
  <si>
    <t>去顶术参照执行</t>
  </si>
  <si>
    <t>剖宫产术</t>
  </si>
  <si>
    <t>古典式、子宫下段及腹膜外剖宫取胎术分别参照执行</t>
  </si>
  <si>
    <t>股骨颈骨折切开复位内固定术</t>
  </si>
  <si>
    <t>股骨头骨折复位内固定术参照执行</t>
  </si>
  <si>
    <t>心功能康复评定</t>
  </si>
  <si>
    <t>平衡功能训练</t>
  </si>
  <si>
    <t>偏瘫肢体综合训练</t>
  </si>
  <si>
    <r>
      <rPr>
        <sz val="11"/>
        <rFont val="宋体"/>
        <charset val="0"/>
      </rPr>
      <t>40</t>
    </r>
    <r>
      <rPr>
        <sz val="11"/>
        <rFont val="宋体"/>
        <charset val="134"/>
      </rPr>
      <t>分钟</t>
    </r>
    <r>
      <rPr>
        <sz val="11"/>
        <rFont val="宋体"/>
        <charset val="0"/>
      </rPr>
      <t xml:space="preserve">
/</t>
    </r>
    <r>
      <rPr>
        <sz val="11"/>
        <rFont val="宋体"/>
        <charset val="134"/>
      </rPr>
      <t>次</t>
    </r>
  </si>
  <si>
    <t>人工煎药</t>
  </si>
  <si>
    <t>副</t>
  </si>
  <si>
    <t>机械辅助排痰</t>
  </si>
  <si>
    <t>指无力自主排痰的机械振动辅助治疗</t>
  </si>
  <si>
    <t>使用振动排痰机排痰,以痰明显减少、双肺呼吸音清晰为一次，一天不超过三次计费。6周岁及以下儿童在相应价格基础上加收30%。</t>
  </si>
  <si>
    <t>精神病护理</t>
  </si>
  <si>
    <t>指用于精神病患者的护理。随时巡视患者，观察患者情绪变化，根据患者病情测量患者体温，脉搏，呼吸等生命体征，根据医嘱，正确实施治疗，用药，对患者提供适宜的照顾和康复，健康指导，完成健康教育及心理护理，做好记录。</t>
  </si>
  <si>
    <t>日</t>
  </si>
  <si>
    <t>不再另收分级护理费</t>
  </si>
  <si>
    <t>中心静脉穿刺置管术</t>
  </si>
  <si>
    <r>
      <rPr>
        <sz val="11"/>
        <color theme="1"/>
        <rFont val="Times New Roman"/>
        <charset val="0"/>
      </rPr>
      <t>PICC</t>
    </r>
    <r>
      <rPr>
        <sz val="11"/>
        <color theme="1"/>
        <rFont val="仿宋_GB2312"/>
        <charset val="134"/>
      </rPr>
      <t>置管、深静脉穿刺置管术参照执行</t>
    </r>
  </si>
  <si>
    <t>中心静脉套件、测压套件</t>
  </si>
  <si>
    <t>测压加收5元/次。6周岁及以下儿童在相应价格基础上加收30%。</t>
  </si>
  <si>
    <t>体液细胞学检查与诊断</t>
  </si>
  <si>
    <t>胸水、腹水、心包液、脑脊液、精液、各种囊肿穿刺液、唾液、龈沟液的细胞学检查与诊断分别参照执行</t>
  </si>
  <si>
    <t xml:space="preserve"> </t>
  </si>
  <si>
    <t>例</t>
  </si>
  <si>
    <t>需塑料包埋的标本加收10元</t>
  </si>
  <si>
    <t>细针穿刺细胞学检查与诊断</t>
  </si>
  <si>
    <r>
      <rPr>
        <sz val="11"/>
        <color theme="1"/>
        <rFont val="仿宋_GB2312"/>
        <charset val="134"/>
      </rPr>
      <t>指各种实质性脏器的细针穿刺标本的涂片</t>
    </r>
    <r>
      <rPr>
        <sz val="11"/>
        <color theme="1"/>
        <rFont val="Times New Roman"/>
        <charset val="0"/>
      </rPr>
      <t>(</t>
    </r>
    <r>
      <rPr>
        <sz val="11"/>
        <color theme="1"/>
        <rFont val="仿宋_GB2312"/>
        <charset val="134"/>
      </rPr>
      <t>压片</t>
    </r>
    <r>
      <rPr>
        <sz val="11"/>
        <color theme="1"/>
        <rFont val="Times New Roman"/>
        <charset val="0"/>
      </rPr>
      <t>)</t>
    </r>
    <r>
      <rPr>
        <sz val="11"/>
        <color theme="1"/>
        <rFont val="仿宋_GB2312"/>
        <charset val="134"/>
      </rPr>
      <t>检查及诊断</t>
    </r>
  </si>
  <si>
    <t>穿刺组织活检检查与诊断</t>
  </si>
  <si>
    <t>肾、乳腺、体表肿块等穿刺组织活检及诊断分别参照执行</t>
  </si>
  <si>
    <t>以两个蜡块为基价，超过两个者，每个加收10元</t>
  </si>
  <si>
    <t>内镜组织活检检查与诊断</t>
  </si>
  <si>
    <t>各种内镜采集的小组织标本的病理学检查与诊断分别参照执行</t>
  </si>
  <si>
    <t>局部切除组织活检检查与诊断</t>
  </si>
  <si>
    <t>切除组织、咬取组织、切除肿块部分组织的活检分别参照执行</t>
  </si>
  <si>
    <t>以两个蜡块为基价，超过两个者，每个加收20元</t>
  </si>
  <si>
    <t>手术标本检查与诊断</t>
  </si>
  <si>
    <t>冰冻切片检查与诊断</t>
  </si>
  <si>
    <t xml:space="preserve">每加送一次，加收100元 </t>
  </si>
  <si>
    <t>特殊染色及酶组织化学染色诊断</t>
  </si>
  <si>
    <t>免疫组织化学染色诊断</t>
  </si>
  <si>
    <t>甲基转移酶染色诊断加收100﹪。全自动操作加收50元。全自动液盖膜单独温控法加收90元。</t>
  </si>
  <si>
    <t>普通透射电镜检查与诊断</t>
  </si>
  <si>
    <t>每个
标本</t>
  </si>
  <si>
    <t>扫描电镜检查与诊断</t>
  </si>
  <si>
    <t>原位杂交</t>
  </si>
  <si>
    <t>荧光原位杂交（FISH)750元/探针</t>
  </si>
  <si>
    <t>宫颈细胞学计算机辅助诊断</t>
  </si>
  <si>
    <t>经纤支镜治疗</t>
  </si>
  <si>
    <t>含经纤支镜痰吸引、滴药、止血、化疗</t>
  </si>
  <si>
    <t>取异物加收150元。6周岁及以下儿童在相应价格基础上加收30%。</t>
  </si>
  <si>
    <t>经纤支镜肺泡灌洗诊疗术</t>
  </si>
  <si>
    <t>含生理盐水</t>
  </si>
  <si>
    <t>每个
肺段</t>
  </si>
  <si>
    <t>经纤支镜防污染采样刷检查</t>
  </si>
  <si>
    <t>经气管切开防污染采样刷检查参照执行；不含微生物学检查</t>
  </si>
  <si>
    <t>经纤支镜特殊治疗</t>
  </si>
  <si>
    <t>指微波治疗，冷冻治疗参照执行</t>
  </si>
  <si>
    <t>激光、高频电等法可分别加收100%。6周岁及以下儿童在相应价格基础上加收30%。</t>
  </si>
  <si>
    <t>血细胞分离单采</t>
  </si>
  <si>
    <t>指大剂量化疗后。含严格无菌消毒隔离措施</t>
  </si>
  <si>
    <t>以6000ml为基数，每增加循环量1000ml加收50%。</t>
  </si>
  <si>
    <t>自体骨髓或外周血干细胞支持治疗</t>
  </si>
  <si>
    <t>富血小板血浆（PRP）治疗</t>
  </si>
  <si>
    <r>
      <rPr>
        <sz val="11"/>
        <color theme="1"/>
        <rFont val="仿宋_GB2312"/>
        <charset val="134"/>
      </rPr>
      <t>项目内涵</t>
    </r>
    <r>
      <rPr>
        <sz val="11"/>
        <color theme="1"/>
        <rFont val="Times New Roman"/>
        <charset val="0"/>
      </rPr>
      <t>:</t>
    </r>
    <r>
      <rPr>
        <sz val="11"/>
        <color theme="1"/>
        <rFont val="仿宋_GB2312"/>
        <charset val="134"/>
      </rPr>
      <t>通过两次离心，从全血中提取出血小板浓缩液，含高浓度血小板，白细胞和纤维蛋白。</t>
    </r>
    <r>
      <rPr>
        <sz val="11"/>
        <color theme="1"/>
        <rFont val="Times New Roman"/>
        <charset val="0"/>
      </rPr>
      <t>PRP</t>
    </r>
    <r>
      <rPr>
        <sz val="11"/>
        <color theme="1"/>
        <rFont val="仿宋_GB2312"/>
        <charset val="134"/>
      </rPr>
      <t>开启了人体自身修复的奥秘，将自身修复能力调动出来，加速了人体自然愈合的过程。</t>
    </r>
  </si>
  <si>
    <t>富血小板血浆制备装置、血浆</t>
  </si>
  <si>
    <t>纤维胃十二指肠镜检查</t>
  </si>
  <si>
    <t>含活检、刷检</t>
  </si>
  <si>
    <t>电子镜加收100元、内镜色素检查加收200元</t>
  </si>
  <si>
    <t>经胃镜特殊治疗</t>
  </si>
  <si>
    <t>指电凝法，取异物、粘膜切除、粘膜血流量测定、止血、息肉肿物切除等病变及内镜下胃食道返流治疗、药疗、化疗、硬化剂治疗分别参照执行</t>
  </si>
  <si>
    <t>圈套器、血管夹、内镜注射针</t>
  </si>
  <si>
    <t>微波加收50%、激光、消融、等离子、电切法可分别加收100%。</t>
  </si>
  <si>
    <t>纤维结肠镜检查</t>
  </si>
  <si>
    <t>含活检</t>
  </si>
  <si>
    <t>电子镜加收100元</t>
  </si>
  <si>
    <t>经肠镜特殊治疗</t>
  </si>
  <si>
    <t>圈套器、血管夹</t>
  </si>
  <si>
    <t>微波加收50%，激光、电切法可分别加收100%</t>
  </si>
  <si>
    <t>经皮肝穿胆道引流术(PTCD)</t>
  </si>
  <si>
    <r>
      <rPr>
        <sz val="11"/>
        <color theme="1"/>
        <rFont val="仿宋_GB2312"/>
        <charset val="134"/>
      </rPr>
      <t>不含超声定位引导或</t>
    </r>
    <r>
      <rPr>
        <sz val="11"/>
        <color theme="1"/>
        <rFont val="Times New Roman"/>
        <charset val="0"/>
      </rPr>
      <t>X</t>
    </r>
    <r>
      <rPr>
        <sz val="11"/>
        <color theme="1"/>
        <rFont val="仿宋_GB2312"/>
        <charset val="134"/>
      </rPr>
      <t>线引导</t>
    </r>
  </si>
  <si>
    <t>支架、导管</t>
  </si>
  <si>
    <t>经内镜鼻胆管引流术（ENBD）</t>
  </si>
  <si>
    <t>一次性鼻胆引流管</t>
  </si>
  <si>
    <t>宫腔粘连分离术</t>
  </si>
  <si>
    <t>宫内节育器放置术</t>
  </si>
  <si>
    <t>取出术参照执行</t>
  </si>
  <si>
    <t>双子宫上环加收50%</t>
  </si>
  <si>
    <t>首诊精神病检查</t>
  </si>
  <si>
    <t>抗精神病药物治疗监测</t>
  </si>
  <si>
    <t>血药浓度监测加收40元</t>
  </si>
  <si>
    <t>精神科监护</t>
  </si>
  <si>
    <t>指对急性、冲动、自杀、伤人、毁物的病人及有外走、妄想、幻觉和木僵的病人实施监护。监护并记录的内容包括：生命体征，意识状态，精神状况，认知，情感，意向行为，对治疗合作度，安全，进食，排泄，一般生活自理，药物不良反应及躯体合并症等</t>
  </si>
  <si>
    <t>多参数监护无抽搐电休克治疗</t>
  </si>
  <si>
    <t>含药物、监护仪护理</t>
  </si>
  <si>
    <t>行为观察和治疗</t>
  </si>
  <si>
    <t>冲动行为干预治疗</t>
  </si>
  <si>
    <t>特殊工娱治疗</t>
  </si>
  <si>
    <t>暗示治疗</t>
  </si>
  <si>
    <t>松驰治疗</t>
  </si>
  <si>
    <t>心理咨询</t>
  </si>
  <si>
    <t>每次40分钟</t>
  </si>
  <si>
    <t>心理治疗</t>
  </si>
  <si>
    <t>催眠治疗</t>
  </si>
  <si>
    <t>经皮静脉球囊扩张术</t>
  </si>
  <si>
    <t>球囊、导管、套鞘、一次性穿刺针、三通管</t>
  </si>
  <si>
    <t>经皮动脉内球囊扩张术</t>
  </si>
  <si>
    <t>不含脑血管及冠状动脉</t>
  </si>
  <si>
    <t>导管、球囊</t>
  </si>
  <si>
    <t>经皮动脉支架置入术</t>
  </si>
  <si>
    <t>肢体动脉、颈动脉、肾动脉分别参照执行</t>
  </si>
  <si>
    <t>支架</t>
  </si>
  <si>
    <t>冠脉血管内超声检查术(IVUS)</t>
  </si>
  <si>
    <t>含术前的靶血管造影</t>
  </si>
  <si>
    <t>血管内超声导管</t>
  </si>
  <si>
    <t>颅内动脉瘤栓塞术</t>
  </si>
  <si>
    <t>栓塞材料</t>
  </si>
  <si>
    <t>局部浸润麻醉</t>
  </si>
  <si>
    <t>表面麻醉每次5元</t>
  </si>
  <si>
    <t>神经阻滞麻醉</t>
  </si>
  <si>
    <t>颈丛、臂丛、星状神经，各种神经阻滞及侧隐窝阻滞术、侧隐窝臭氧注射等参照执行</t>
  </si>
  <si>
    <t>2小时</t>
  </si>
  <si>
    <t>每增加1小时加收50%</t>
  </si>
  <si>
    <t>330100005-1</t>
  </si>
  <si>
    <t>单纯静脉全麻或单纯吸入全麻（不插管）</t>
  </si>
  <si>
    <t>半小时</t>
  </si>
  <si>
    <r>
      <rPr>
        <sz val="12"/>
        <color theme="1"/>
        <rFont val="仿宋_GB2312"/>
        <charset val="134"/>
      </rPr>
      <t>不足半小时按半小时收取。</t>
    </r>
    <r>
      <rPr>
        <sz val="12"/>
        <color theme="1"/>
        <rFont val="Times New Roman"/>
        <charset val="0"/>
      </rPr>
      <t xml:space="preserve">
</t>
    </r>
    <r>
      <rPr>
        <sz val="12"/>
        <color theme="1"/>
        <rFont val="仿宋_GB2312"/>
        <charset val="134"/>
      </rPr>
      <t>无痛胃镜、肠镜、宫腔镜、人流分别按照</t>
    </r>
    <r>
      <rPr>
        <sz val="12"/>
        <color theme="1"/>
        <rFont val="Times New Roman"/>
        <charset val="0"/>
      </rPr>
      <t xml:space="preserve"> 450 </t>
    </r>
    <r>
      <rPr>
        <sz val="12"/>
        <color theme="1"/>
        <rFont val="仿宋_GB2312"/>
        <charset val="134"/>
      </rPr>
      <t>元</t>
    </r>
    <r>
      <rPr>
        <sz val="12"/>
        <color theme="1"/>
        <rFont val="Times New Roman"/>
        <charset val="0"/>
      </rPr>
      <t>/</t>
    </r>
    <r>
      <rPr>
        <sz val="12"/>
        <color theme="1"/>
        <rFont val="仿宋_GB2312"/>
        <charset val="134"/>
      </rPr>
      <t>次（含麻醉及相关操作、耗材费用，不含胃镜、肠镜、宫腔镜及人流等诊疗费用。同时开展上述两种及两种以上无痛诊疗按照</t>
    </r>
    <r>
      <rPr>
        <sz val="12"/>
        <color theme="1"/>
        <rFont val="Times New Roman"/>
        <charset val="0"/>
      </rPr>
      <t xml:space="preserve"> 680 </t>
    </r>
    <r>
      <rPr>
        <sz val="12"/>
        <color theme="1"/>
        <rFont val="仿宋_GB2312"/>
        <charset val="134"/>
      </rPr>
      <t>元</t>
    </r>
    <r>
      <rPr>
        <sz val="12"/>
        <color theme="1"/>
        <rFont val="Times New Roman"/>
        <charset val="0"/>
      </rPr>
      <t>/</t>
    </r>
    <r>
      <rPr>
        <sz val="12"/>
        <color theme="1"/>
        <rFont val="仿宋_GB2312"/>
        <charset val="134"/>
      </rPr>
      <t>次）收取，无痛支气管镜按照</t>
    </r>
    <r>
      <rPr>
        <sz val="12"/>
        <color theme="1"/>
        <rFont val="Times New Roman"/>
        <charset val="0"/>
      </rPr>
      <t xml:space="preserve"> 550 </t>
    </r>
    <r>
      <rPr>
        <sz val="12"/>
        <color theme="1"/>
        <rFont val="仿宋_GB2312"/>
        <charset val="134"/>
      </rPr>
      <t>元</t>
    </r>
    <r>
      <rPr>
        <sz val="12"/>
        <color theme="1"/>
        <rFont val="Times New Roman"/>
        <charset val="0"/>
      </rPr>
      <t>/</t>
    </r>
    <r>
      <rPr>
        <sz val="12"/>
        <color theme="1"/>
        <rFont val="仿宋_GB2312"/>
        <charset val="134"/>
      </rPr>
      <t>次收取（不含支气管镜诊疗费用），无痛分娩按照</t>
    </r>
    <r>
      <rPr>
        <sz val="12"/>
        <color theme="1"/>
        <rFont val="Times New Roman"/>
        <charset val="0"/>
      </rPr>
      <t xml:space="preserve"> 1800 </t>
    </r>
    <r>
      <rPr>
        <sz val="12"/>
        <color theme="1"/>
        <rFont val="仿宋_GB2312"/>
        <charset val="134"/>
      </rPr>
      <t>元</t>
    </r>
    <r>
      <rPr>
        <sz val="12"/>
        <color theme="1"/>
        <rFont val="Times New Roman"/>
        <charset val="0"/>
      </rPr>
      <t>/</t>
    </r>
    <r>
      <rPr>
        <sz val="12"/>
        <color theme="1"/>
        <rFont val="仿宋_GB2312"/>
        <charset val="134"/>
      </rPr>
      <t>次收取（含麻醉及相关操作、耗材费用，不含分娩费用）。</t>
    </r>
  </si>
  <si>
    <t>体外循环</t>
  </si>
  <si>
    <t>特殊材料</t>
  </si>
  <si>
    <t>每增加1小时加收400元，最高不超过2000元。</t>
  </si>
  <si>
    <t>颅骨修补术</t>
  </si>
  <si>
    <t>假体植入参照执行</t>
  </si>
  <si>
    <t>修补材料</t>
  </si>
  <si>
    <t>颅内血肿清除术</t>
  </si>
  <si>
    <t>单纯硬膜外、硬膜下、脑内血肿清除术分别参照执行</t>
  </si>
  <si>
    <t>侧脑室分流术</t>
  </si>
  <si>
    <r>
      <rPr>
        <sz val="11"/>
        <color theme="1"/>
        <rFont val="仿宋_GB2312"/>
        <charset val="134"/>
      </rPr>
      <t>含分流管调整；侧脑室</t>
    </r>
    <r>
      <rPr>
        <sz val="11"/>
        <color theme="1"/>
        <rFont val="Times New Roman"/>
        <charset val="0"/>
      </rPr>
      <t>-</t>
    </r>
    <r>
      <rPr>
        <sz val="11"/>
        <color theme="1"/>
        <rFont val="仿宋_GB2312"/>
        <charset val="134"/>
      </rPr>
      <t>心房分流术、侧脑室</t>
    </r>
    <r>
      <rPr>
        <sz val="11"/>
        <color theme="1"/>
        <rFont val="Times New Roman"/>
        <charset val="0"/>
      </rPr>
      <t>-</t>
    </r>
    <r>
      <rPr>
        <sz val="11"/>
        <color theme="1"/>
        <rFont val="仿宋_GB2312"/>
        <charset val="134"/>
      </rPr>
      <t>膀胱分流术、侧脑室</t>
    </r>
    <r>
      <rPr>
        <sz val="11"/>
        <color theme="1"/>
        <rFont val="Times New Roman"/>
        <charset val="0"/>
      </rPr>
      <t>-</t>
    </r>
    <r>
      <rPr>
        <sz val="11"/>
        <color theme="1"/>
        <rFont val="仿宋_GB2312"/>
        <charset val="134"/>
      </rPr>
      <t>腹腔分流术分别参照执行</t>
    </r>
  </si>
  <si>
    <t>分流管</t>
  </si>
  <si>
    <t>幕上浅部病变切除术</t>
  </si>
  <si>
    <t>大脑半球胶质瘤、转移癌、胶质增生、大脑半球凸面脑膜瘤、脑脓肿分别参照执行；不含矢状窦旁脑膜瘤、大脑镰旁脑膜瘤</t>
  </si>
  <si>
    <t>脑深部电极置入术</t>
  </si>
  <si>
    <t>经颅内镜经鼻蝶垂体肿瘤切除术</t>
  </si>
  <si>
    <t>*</t>
  </si>
  <si>
    <t>脑脊液漏修补术</t>
  </si>
  <si>
    <t>额窦修补、前颅窝、中颅窝底修补分别参照执行</t>
  </si>
  <si>
    <t>生物胶、人工硬膜、钛钢板</t>
  </si>
  <si>
    <t>颅缝骨化症整形术</t>
  </si>
  <si>
    <t>特殊固定材料</t>
  </si>
  <si>
    <t>脑脊液置换术</t>
  </si>
  <si>
    <t>甲状腺穿刺活检术</t>
  </si>
  <si>
    <r>
      <rPr>
        <sz val="11"/>
        <color theme="1"/>
        <rFont val="仿宋_GB2312"/>
        <charset val="134"/>
      </rPr>
      <t>注射、抽液分别参照执行；不含</t>
    </r>
    <r>
      <rPr>
        <sz val="11"/>
        <color theme="1"/>
        <rFont val="Times New Roman"/>
        <charset val="0"/>
      </rPr>
      <t>B</t>
    </r>
    <r>
      <rPr>
        <sz val="11"/>
        <color theme="1"/>
        <rFont val="仿宋_GB2312"/>
        <charset val="134"/>
      </rPr>
      <t>超引导</t>
    </r>
  </si>
  <si>
    <t>甲状腺癌根治术</t>
  </si>
  <si>
    <t>甲状腺癌扩大根治术</t>
  </si>
  <si>
    <t>含甲状腺癌切除、同侧淋巴结清扫、所累及颈其他结构切除</t>
  </si>
  <si>
    <t>胸腺切除术</t>
  </si>
  <si>
    <t>胸腺肿瘤切除、胸腺扩大切除、经胸骨正中切口径路、经颈部横切口手术分别参照执行</t>
  </si>
  <si>
    <t>睑裂缝合术</t>
  </si>
  <si>
    <t>泪道成形术</t>
  </si>
  <si>
    <t>含泪小点切开术</t>
  </si>
  <si>
    <t>单侧</t>
  </si>
  <si>
    <t>激光加收100元</t>
  </si>
  <si>
    <t>结膜肿物切除术</t>
  </si>
  <si>
    <t>结膜色素痣切除术参照执行</t>
  </si>
  <si>
    <t>羊膜</t>
  </si>
  <si>
    <t>组织移植加收400元</t>
  </si>
  <si>
    <t>睫状体及脉络膜上腔放液术</t>
  </si>
  <si>
    <t>特殊缝线</t>
  </si>
  <si>
    <t>前房成形术</t>
  </si>
  <si>
    <t>青光眼滤过术</t>
  </si>
  <si>
    <t>小梁切除、虹膜嵌顿、巩膜灼滤分别参照执行</t>
  </si>
  <si>
    <t>显微镜下加收200元 △</t>
  </si>
  <si>
    <t>白内障囊膜切除术</t>
  </si>
  <si>
    <t>粘弹剂</t>
  </si>
  <si>
    <t>白内障囊外摘除+人工晶体植入术</t>
  </si>
  <si>
    <t>人工晶体、粘弹剂</t>
  </si>
  <si>
    <t>显微手术加收200元</t>
  </si>
  <si>
    <t>人工晶体复位术</t>
  </si>
  <si>
    <t>人工晶体置换术</t>
  </si>
  <si>
    <t>人工晶体</t>
  </si>
  <si>
    <t>玻切加收1000元</t>
  </si>
  <si>
    <t>二期人工晶体植入术</t>
  </si>
  <si>
    <t>非正常晶体手术</t>
  </si>
  <si>
    <t>晶体半脱位、晶体切除、瞳孔广泛粘连强直或闭锁、抗青光眼术后分别参照执行</t>
  </si>
  <si>
    <t>玻璃体腔穿刺术</t>
  </si>
  <si>
    <t>含玻璃体注气、注液、注药</t>
  </si>
  <si>
    <t>玻璃体切除术</t>
  </si>
  <si>
    <t>玻璃体切割头、膨胀气体、硅油、重水</t>
  </si>
  <si>
    <t>经结膜微创玻璃体切除术加收300元 △</t>
  </si>
  <si>
    <t>黄斑前膜术</t>
  </si>
  <si>
    <t>黄斑下膜取出术</t>
  </si>
  <si>
    <t>玻璃体切割头、硅胶、膨胀气体、重水、硅油</t>
  </si>
  <si>
    <t>眼球摘除术</t>
  </si>
  <si>
    <t>羟基磷灰石眼台</t>
  </si>
  <si>
    <t>耳道异物取出术</t>
  </si>
  <si>
    <t>单纯乳突凿开术</t>
  </si>
  <si>
    <t>含鼓室探查术、病变清除；不含鼓室成形</t>
  </si>
  <si>
    <t xml:space="preserve">内耳开窗术 </t>
  </si>
  <si>
    <t>经前庭窗迷路破坏术、半规管嵌顿术、外淋巴灌流术分别参照执行</t>
  </si>
  <si>
    <t>鼻腔异物取出术</t>
  </si>
  <si>
    <t>经鼻鼻腔鼻窦肿瘤切除术</t>
  </si>
  <si>
    <t>上颌窦鼻内开窗术</t>
  </si>
  <si>
    <t>指鼻下鼻道开窗</t>
  </si>
  <si>
    <t>全筛窦切除术</t>
  </si>
  <si>
    <t>经鼻视神经减压术</t>
  </si>
  <si>
    <t>阻生牙拔除术</t>
  </si>
  <si>
    <t>低位阻生、完全骨阻生的牙及多生牙分别参照执行</t>
  </si>
  <si>
    <t>每牙</t>
  </si>
  <si>
    <t>下颌骨部分切除术</t>
  </si>
  <si>
    <t>区段切除参照执行。不含颌骨缺损修复</t>
  </si>
  <si>
    <t>下颌骨缺损钛板即刻植入术</t>
  </si>
  <si>
    <t>含骨断端准备、钛板植入及固定</t>
  </si>
  <si>
    <t>钛板及钛钉特殊材料</t>
  </si>
  <si>
    <t>颌骨良性病变切除术</t>
  </si>
  <si>
    <r>
      <rPr>
        <sz val="11"/>
        <color theme="1"/>
        <rFont val="仿宋_GB2312"/>
        <charset val="134"/>
      </rPr>
      <t>上、下颌骨骨髓炎、良性肿瘤、瘤样病变及各类囊肿的切除术</t>
    </r>
    <r>
      <rPr>
        <sz val="11"/>
        <color theme="1"/>
        <rFont val="Times New Roman"/>
        <charset val="0"/>
      </rPr>
      <t>(</t>
    </r>
    <r>
      <rPr>
        <sz val="11"/>
        <color theme="1"/>
        <rFont val="仿宋_GB2312"/>
        <charset val="134"/>
      </rPr>
      <t>含刮治术</t>
    </r>
    <r>
      <rPr>
        <sz val="11"/>
        <color theme="1"/>
        <rFont val="Times New Roman"/>
        <charset val="0"/>
      </rPr>
      <t>)</t>
    </r>
    <r>
      <rPr>
        <sz val="11"/>
        <color theme="1"/>
        <rFont val="仿宋_GB2312"/>
        <charset val="134"/>
      </rPr>
      <t>分别参照执行。不含松质骨或骨替代物的植入</t>
    </r>
  </si>
  <si>
    <t>颊部恶性肿物局部扩大切除术</t>
  </si>
  <si>
    <t>含肿物切除及邻位瓣修复。不含颊部大面积缺损游离皮瓣及带蒂皮瓣修复</t>
  </si>
  <si>
    <t>腮腺全切除术</t>
  </si>
  <si>
    <t>腮腺深叶肿物切除参照执行，腮腺切除及面神经解剖术分别参照执行。不含面神经修复术</t>
  </si>
  <si>
    <t>升支截断复位固定加收50%  △</t>
  </si>
  <si>
    <t>颌面颈部深部肿物探查术</t>
  </si>
  <si>
    <t>含活检。</t>
  </si>
  <si>
    <t>肿物切除术加收100元 △</t>
  </si>
  <si>
    <t>颌下腺切除术</t>
  </si>
  <si>
    <t>舌再造术</t>
  </si>
  <si>
    <t>腭咽成形术</t>
  </si>
  <si>
    <t>II° 腭裂兰氏修复术</t>
  </si>
  <si>
    <t>硬、软腭裂修复术分别参照执行</t>
  </si>
  <si>
    <t>反向双“Z”腭裂修复术</t>
  </si>
  <si>
    <t>腭裂兰氏修复、软腭延长术分别参照执行</t>
  </si>
  <si>
    <t>每加一侧加收50%</t>
  </si>
  <si>
    <t>下颌体部截骨术</t>
  </si>
  <si>
    <t>下颌体部修整术、去皮质术骨内坚固内固定术、植骨术分别参照执行。不含骨切取</t>
  </si>
  <si>
    <t>下颌骨去骨皮质术</t>
  </si>
  <si>
    <t>扁桃体切除术</t>
  </si>
  <si>
    <t>残体切除、挤切分别参照执行</t>
  </si>
  <si>
    <t>腺样体刮除术</t>
  </si>
  <si>
    <t>颈外进路咽旁间隙肿物摘除术</t>
  </si>
  <si>
    <t>气管切开术</t>
  </si>
  <si>
    <t>一次性气管套管</t>
  </si>
  <si>
    <t>喉良性肿瘤切除术</t>
  </si>
  <si>
    <t>咽肿瘤参照执行</t>
  </si>
  <si>
    <t>经支撑喉镜加收90元 △</t>
  </si>
  <si>
    <t>经支撑喉镜激光声带肿物切除术</t>
  </si>
  <si>
    <t>喉瘢痕切除术参照执行</t>
  </si>
  <si>
    <t>肺癌根治术</t>
  </si>
  <si>
    <t>含淋巴结清扫</t>
  </si>
  <si>
    <t>肺段切除术</t>
  </si>
  <si>
    <t>肺楔形切除术</t>
  </si>
  <si>
    <t>肺大泡切除修补术</t>
  </si>
  <si>
    <t>结扎、固化分别参照执行</t>
  </si>
  <si>
    <t>胸膜肺全切除术</t>
  </si>
  <si>
    <t>肺修补术</t>
  </si>
  <si>
    <t>开胸探查术</t>
  </si>
  <si>
    <t>胸壁结核病灶清除术</t>
  </si>
  <si>
    <t>含病灶窦道、死骨、肋骨切除、肌肉瓣充填。腹壁结核病灶清除术参照执行。</t>
  </si>
  <si>
    <t>小儿鸡胸矫正术</t>
  </si>
  <si>
    <t>胸骨抬举固定或胸骨翻转缝合松解粘连带、小儿漏斗胸矫正术分别参照执行</t>
  </si>
  <si>
    <t>固定合金钉</t>
  </si>
  <si>
    <t>胸腔闭式引流术</t>
  </si>
  <si>
    <t>肋间引流或经肋床引流或开放引流及胸腔、腹腔穿刺置管术分别参照执行</t>
  </si>
  <si>
    <t>一次性闭式引流瓶</t>
  </si>
  <si>
    <t>胸膜剥脱术</t>
  </si>
  <si>
    <t>部分胸膜剥脱及全胸膜剥脱术分别参照执行</t>
  </si>
  <si>
    <t>脓胸引流清除术</t>
  </si>
  <si>
    <t>早期脓胸及晚期脓胸的引流清除、脓性纤维膜剥脱胸腔冲洗引流分别参照执行</t>
  </si>
  <si>
    <t>胸膜粘连烙断术</t>
  </si>
  <si>
    <t>肺动脉瓣狭窄矫治术</t>
  </si>
  <si>
    <r>
      <rPr>
        <sz val="11"/>
        <color theme="1"/>
        <rFont val="仿宋_GB2312"/>
        <charset val="134"/>
      </rPr>
      <t>含肺动脉扩大补片、肺动脉瓣交界切开</t>
    </r>
    <r>
      <rPr>
        <sz val="11"/>
        <color theme="1"/>
        <rFont val="Times New Roman"/>
        <charset val="0"/>
      </rPr>
      <t>(</t>
    </r>
    <r>
      <rPr>
        <sz val="11"/>
        <color theme="1"/>
        <rFont val="仿宋_GB2312"/>
        <charset val="134"/>
      </rPr>
      <t>或瓣成形</t>
    </r>
    <r>
      <rPr>
        <sz val="11"/>
        <color theme="1"/>
        <rFont val="Times New Roman"/>
        <charset val="0"/>
      </rPr>
      <t>)</t>
    </r>
    <r>
      <rPr>
        <sz val="11"/>
        <color theme="1"/>
        <rFont val="仿宋_GB2312"/>
        <charset val="134"/>
      </rPr>
      <t>、右室流出道重建术</t>
    </r>
  </si>
  <si>
    <t>人工血管</t>
  </si>
  <si>
    <t>房间隔缺损修补术</t>
  </si>
  <si>
    <r>
      <rPr>
        <sz val="11"/>
        <color theme="1"/>
        <rFont val="仿宋_GB2312"/>
        <charset val="134"/>
      </rPr>
      <t>单心房间隔再造术</t>
    </r>
    <r>
      <rPr>
        <sz val="11"/>
        <color theme="1"/>
        <rFont val="Times New Roman"/>
        <charset val="0"/>
      </rPr>
      <t>,</t>
    </r>
    <r>
      <rPr>
        <sz val="11"/>
        <color theme="1"/>
        <rFont val="仿宋_GB2312"/>
        <charset val="134"/>
      </rPr>
      <t>Ⅰ、Ⅱ孔房缺分别参照执行</t>
    </r>
  </si>
  <si>
    <t>原发孔加收20% △</t>
  </si>
  <si>
    <t>室间隔缺损直视修补术</t>
  </si>
  <si>
    <t>含缝合法</t>
  </si>
  <si>
    <t>部分型心内膜垫缺损矫治术</t>
  </si>
  <si>
    <t>Ⅰ孔房缺修补术、二尖瓣、三尖瓣成形术分别参照执行</t>
  </si>
  <si>
    <t>法鲁氏四联症根治术(大)</t>
  </si>
  <si>
    <t>含应用外通道</t>
  </si>
  <si>
    <t>冠状动脉搭桥术</t>
  </si>
  <si>
    <t>含搭桥血管材料的获取术。大隐静脉、桡动脉、左右乳内动脉、胃网膜右动脉、腹壁下动脉等搭桥术参照执行</t>
  </si>
  <si>
    <t>银夹</t>
  </si>
  <si>
    <t>每支吻合血管</t>
  </si>
  <si>
    <t>含1只吻合血管，以后每增加1只吻合血管加收1000元        *</t>
  </si>
  <si>
    <t>非体外循环冠状动脉搭桥术</t>
  </si>
  <si>
    <t>一次性特殊牵开器、银夹</t>
  </si>
  <si>
    <t>右室双出口矫治术</t>
  </si>
  <si>
    <t>内隧道或内通道或左室流出道成形及右室流出道成形术分别参照执行</t>
  </si>
  <si>
    <t>人工血管、同种异体血管</t>
  </si>
  <si>
    <t>主动脉缩窄矫治术</t>
  </si>
  <si>
    <t>主动脉补片成形、左锁骨下动脉反转修复缩窄、人工血管移植或旁路移植或直接吻合术分别参照执行</t>
  </si>
  <si>
    <t>主动脉弓中断矫治术</t>
  </si>
  <si>
    <r>
      <rPr>
        <sz val="11"/>
        <color theme="1"/>
        <rFont val="仿宋_GB2312"/>
        <charset val="134"/>
      </rPr>
      <t>主动脉弓重建</t>
    </r>
    <r>
      <rPr>
        <sz val="11"/>
        <color theme="1"/>
        <rFont val="Times New Roman"/>
        <charset val="0"/>
      </rPr>
      <t>(</t>
    </r>
    <r>
      <rPr>
        <sz val="11"/>
        <color theme="1"/>
        <rFont val="仿宋_GB2312"/>
        <charset val="134"/>
      </rPr>
      <t>如人工血管移植或直接吻合</t>
    </r>
    <r>
      <rPr>
        <sz val="11"/>
        <color theme="1"/>
        <rFont val="Times New Roman"/>
        <charset val="0"/>
      </rPr>
      <t>)</t>
    </r>
    <r>
      <rPr>
        <sz val="11"/>
        <color theme="1"/>
        <rFont val="仿宋_GB2312"/>
        <charset val="134"/>
      </rPr>
      <t>、动脉导管闭合和室缺修补术分别参照执行</t>
    </r>
  </si>
  <si>
    <t>主动脉弓置换术</t>
  </si>
  <si>
    <r>
      <rPr>
        <sz val="11"/>
        <color theme="1"/>
        <rFont val="仿宋_GB2312"/>
        <charset val="134"/>
      </rPr>
      <t>全弓、次全弓替换</t>
    </r>
    <r>
      <rPr>
        <sz val="11"/>
        <color theme="1"/>
        <rFont val="Times New Roman"/>
        <charset val="0"/>
      </rPr>
      <t>,</t>
    </r>
    <r>
      <rPr>
        <sz val="11"/>
        <color theme="1"/>
        <rFont val="仿宋_GB2312"/>
        <charset val="134"/>
      </rPr>
      <t>除主动脉瓣以外的胸主动脉分别参照执行</t>
    </r>
  </si>
  <si>
    <t>左房血栓清除术</t>
  </si>
  <si>
    <t>左房折叠术</t>
  </si>
  <si>
    <t>颈动脉瘤切除＋血管移植术</t>
  </si>
  <si>
    <r>
      <rPr>
        <sz val="11"/>
        <color theme="1"/>
        <rFont val="仿宋_GB2312"/>
        <charset val="134"/>
      </rPr>
      <t>颈动脉假性动脉瘤、外伤性动</t>
    </r>
    <r>
      <rPr>
        <sz val="11"/>
        <color theme="1"/>
        <rFont val="Times New Roman"/>
        <charset val="0"/>
      </rPr>
      <t>—</t>
    </r>
    <r>
      <rPr>
        <sz val="11"/>
        <color theme="1"/>
        <rFont val="仿宋_GB2312"/>
        <charset val="134"/>
      </rPr>
      <t>静脉瘘、颈动脉过度迂曲的切除分别参照执行</t>
    </r>
  </si>
  <si>
    <t>自体大隐静脉或其它血管的取用加收1000元        *</t>
  </si>
  <si>
    <t>肢体动静脉修复术</t>
  </si>
  <si>
    <t>外伤、血管破裂、断裂吻合、及补片成形分别参照执行</t>
  </si>
  <si>
    <t>大隐静脉高位结扎＋剥脱术</t>
  </si>
  <si>
    <t>大、小隐静脉曲张分别参照执行</t>
  </si>
  <si>
    <t>小动脉吻合术</t>
  </si>
  <si>
    <t>指、趾动脉吻合分别参照执行</t>
  </si>
  <si>
    <t>小动脉血管移植术</t>
  </si>
  <si>
    <t>交通支结扎术，指、趾血管移植分别参照执行</t>
  </si>
  <si>
    <t>大隐静脉闭合术</t>
  </si>
  <si>
    <t>淋巴结穿刺术</t>
  </si>
  <si>
    <t>颈淋巴结清扫术</t>
  </si>
  <si>
    <t>腋窝淋巴结清扫术</t>
  </si>
  <si>
    <t>胸导管结扎术</t>
  </si>
  <si>
    <t>乳糜胸外科治疗参照执行</t>
  </si>
  <si>
    <t>肢体淋巴管-静脉吻合术</t>
  </si>
  <si>
    <t>食管癌根治术</t>
  </si>
  <si>
    <r>
      <rPr>
        <sz val="11"/>
        <color theme="1"/>
        <rFont val="仿宋_GB2312"/>
        <charset val="134"/>
      </rPr>
      <t>胸内胃食管吻合</t>
    </r>
    <r>
      <rPr>
        <sz val="11"/>
        <color theme="1"/>
        <rFont val="Times New Roman"/>
        <charset val="0"/>
      </rPr>
      <t>(</t>
    </r>
    <r>
      <rPr>
        <sz val="11"/>
        <color theme="1"/>
        <rFont val="仿宋_GB2312"/>
        <charset val="134"/>
      </rPr>
      <t>主动脉弓下，弓上胸顶部吻合</t>
    </r>
    <r>
      <rPr>
        <sz val="11"/>
        <color theme="1"/>
        <rFont val="Times New Roman"/>
        <charset val="0"/>
      </rPr>
      <t>)</t>
    </r>
    <r>
      <rPr>
        <sz val="11"/>
        <color theme="1"/>
        <rFont val="仿宋_GB2312"/>
        <charset val="134"/>
      </rPr>
      <t>及颈部吻合术分别参照执行</t>
    </r>
  </si>
  <si>
    <t>食管再造术</t>
  </si>
  <si>
    <t>胃、肠代食管等分别参照执行</t>
  </si>
  <si>
    <t>胃肠切开取异物</t>
  </si>
  <si>
    <t>局部肿瘤切除参照执行</t>
  </si>
  <si>
    <t>远端胃大部切除术</t>
  </si>
  <si>
    <r>
      <rPr>
        <sz val="11"/>
        <color theme="1"/>
        <rFont val="仿宋_GB2312"/>
        <charset val="134"/>
      </rPr>
      <t>胃、十二指肠吻合（</t>
    </r>
    <r>
      <rPr>
        <sz val="11"/>
        <color theme="1"/>
        <rFont val="Times New Roman"/>
        <charset val="0"/>
      </rPr>
      <t>BillrothI</t>
    </r>
    <r>
      <rPr>
        <sz val="11"/>
        <color theme="1"/>
        <rFont val="仿宋_GB2312"/>
        <charset val="134"/>
      </rPr>
      <t>式）、胃空肠吻合（</t>
    </r>
    <r>
      <rPr>
        <sz val="11"/>
        <color theme="1"/>
        <rFont val="Times New Roman"/>
        <charset val="0"/>
      </rPr>
      <t>Billroth</t>
    </r>
    <r>
      <rPr>
        <sz val="11"/>
        <color theme="1"/>
        <rFont val="仿宋_GB2312"/>
        <charset val="134"/>
      </rPr>
      <t>Ⅱ式）或胃</t>
    </r>
    <r>
      <rPr>
        <sz val="11"/>
        <color theme="1"/>
        <rFont val="Times New Roman"/>
        <charset val="0"/>
      </rPr>
      <t>—</t>
    </r>
    <r>
      <rPr>
        <sz val="11"/>
        <color theme="1"/>
        <rFont val="仿宋_GB2312"/>
        <charset val="134"/>
      </rPr>
      <t>空肠</t>
    </r>
    <r>
      <rPr>
        <sz val="11"/>
        <color theme="1"/>
        <rFont val="Times New Roman"/>
        <charset val="0"/>
      </rPr>
      <t>Roux-y</t>
    </r>
    <r>
      <rPr>
        <sz val="11"/>
        <color theme="1"/>
        <rFont val="仿宋_GB2312"/>
        <charset val="134"/>
      </rPr>
      <t>型吻合分别参照执行</t>
    </r>
  </si>
  <si>
    <t>胃癌根治术</t>
  </si>
  <si>
    <t>含保留胃近端与十二指肠或空肠吻合、区域淋巴结清扫。不含联合其他脏器切除</t>
  </si>
  <si>
    <t>胃肠造瘘术</t>
  </si>
  <si>
    <t>胃或小肠切开置造瘘管分别参照执行</t>
  </si>
  <si>
    <t>一次性造瘘管</t>
  </si>
  <si>
    <t>胃迷走神经切断术</t>
  </si>
  <si>
    <t>选择性迷走神经切除及迷走神经干切断分别参照执行</t>
  </si>
  <si>
    <t>小儿原发性肠套叠手术复位</t>
  </si>
  <si>
    <t>不含肠坏死切除吻合、肠造瘘、肠外置、阑尾切除、继发性肠套叠病灶手术处置、肠减压术</t>
  </si>
  <si>
    <t>肠切除术</t>
  </si>
  <si>
    <t>小肠、回盲部结肠部分切除分别参照执行</t>
  </si>
  <si>
    <t>先天性肠腔闭锁成形术</t>
  </si>
  <si>
    <t>包括小肠结肠。不含多处闭锁</t>
  </si>
  <si>
    <t>结肠癌根治术</t>
  </si>
  <si>
    <t>含左半结肠、右半结肠、横结肠切除及淋巴清扫。</t>
  </si>
  <si>
    <t>阑尾切除术</t>
  </si>
  <si>
    <t>指单纯性</t>
  </si>
  <si>
    <t>化脓性、坏疽性分别加收200元</t>
  </si>
  <si>
    <t>直肠肛门周围脓肿切开排脓术</t>
  </si>
  <si>
    <t>经腹会阴直肠癌根治术(Miles手术)</t>
  </si>
  <si>
    <t>含结肠造口，区域淋巴结清扫。不含子宫、卵巢切除</t>
  </si>
  <si>
    <t>经腹直肠癌根治术(Dixon手术)</t>
  </si>
  <si>
    <t>含保留肛门，区域淋巴结清扫。不含子宫、卵巢切除</t>
  </si>
  <si>
    <t>肛周常见疾病手术治疗</t>
  </si>
  <si>
    <t>指电凝法，痔、肛裂、息肉、疣、肥大肛乳头、痣等切除或套扎及肛周肿物切除术分别参照执行；不含复杂肛瘘、高位肛瘘</t>
  </si>
  <si>
    <t>激光、套扎等法可分别加收200元</t>
  </si>
  <si>
    <t>肝部分切除术</t>
  </si>
  <si>
    <t>含肝活检术。各肝段切除参照执行</t>
  </si>
  <si>
    <t>半肝切除术</t>
  </si>
  <si>
    <t>左半肝或右半肝切除术分别参照执行</t>
  </si>
  <si>
    <t>肝三叶切除术</t>
  </si>
  <si>
    <t>左三叶或右三叶切除术或复杂肝癌切除分别参照执行</t>
  </si>
  <si>
    <t>肝内胆管U形管引流术</t>
  </si>
  <si>
    <t>胆囊切除术</t>
  </si>
  <si>
    <t>胆囊切开取石术参照执行</t>
  </si>
  <si>
    <t>胆总管探查T管引流术</t>
  </si>
  <si>
    <r>
      <rPr>
        <sz val="11"/>
        <color theme="1"/>
        <rFont val="仿宋_GB2312"/>
        <charset val="134"/>
      </rPr>
      <t>不含术中</t>
    </r>
    <r>
      <rPr>
        <sz val="11"/>
        <color theme="1"/>
        <rFont val="Times New Roman"/>
        <charset val="0"/>
      </rPr>
      <t>B</t>
    </r>
    <r>
      <rPr>
        <sz val="11"/>
        <color theme="1"/>
        <rFont val="仿宋_GB2312"/>
        <charset val="134"/>
      </rPr>
      <t>超、术中胆道镜检查和术中胆道造影</t>
    </r>
  </si>
  <si>
    <t>术中取石、冲洗加收20% △</t>
  </si>
  <si>
    <t>经十二指肠镜乳头扩张术</t>
  </si>
  <si>
    <t>胰十二指肠切除术（Whipple手术）</t>
  </si>
  <si>
    <t>含各种胰管空肠吻合、胃空肠吻合术、胆管肠吻合术，胰体癌或壶腹周围癌根治术分别参照执行。不含脾切除术</t>
  </si>
  <si>
    <t>胰体尾切除术</t>
  </si>
  <si>
    <t>不含血管切除吻合术</t>
  </si>
  <si>
    <t>胰管空肠吻合术</t>
  </si>
  <si>
    <t>坏死性胰腺炎清创引流术</t>
  </si>
  <si>
    <t>腹股沟疝修补术</t>
  </si>
  <si>
    <t>各种方法修补分别参照执行</t>
  </si>
  <si>
    <t>补片</t>
  </si>
  <si>
    <t>腹膜后肿瘤切除术</t>
  </si>
  <si>
    <t>不含其它脏器切除术、血管切除吻合术</t>
  </si>
  <si>
    <t>肾固定术</t>
  </si>
  <si>
    <t>肾部分切除术</t>
  </si>
  <si>
    <t>肾实质切开造瘘术</t>
  </si>
  <si>
    <t>经尿道膀胱肿瘤特殊治疗</t>
  </si>
  <si>
    <t>指电灼、激光法，腺性膀胱炎切除参照执行</t>
  </si>
  <si>
    <t>电切法可加收500元</t>
  </si>
  <si>
    <t>前列腺癌根治术</t>
  </si>
  <si>
    <t>含淋巴结清扫和取活检</t>
  </si>
  <si>
    <t>交通性鞘膜积液修补术</t>
  </si>
  <si>
    <t>输精管附睾吻合术</t>
  </si>
  <si>
    <t>阴茎阴囊移位整形术</t>
  </si>
  <si>
    <t>增加会阴型尿道下裂修补时加收50% △</t>
  </si>
  <si>
    <t>卵巢囊肿剔除术</t>
  </si>
  <si>
    <t>烧灼术参照执行</t>
  </si>
  <si>
    <t>卵巢癌根治术</t>
  </si>
  <si>
    <r>
      <rPr>
        <sz val="11"/>
        <color theme="1"/>
        <rFont val="仿宋_GB2312"/>
        <charset val="134"/>
      </rPr>
      <t>含全子宫</t>
    </r>
    <r>
      <rPr>
        <sz val="11"/>
        <color theme="1"/>
        <rFont val="Times New Roman"/>
        <charset val="0"/>
      </rPr>
      <t>+</t>
    </r>
    <r>
      <rPr>
        <sz val="11"/>
        <color theme="1"/>
        <rFont val="仿宋_GB2312"/>
        <charset val="134"/>
      </rPr>
      <t>双附件切除</t>
    </r>
    <r>
      <rPr>
        <sz val="11"/>
        <color theme="1"/>
        <rFont val="Times New Roman"/>
        <charset val="0"/>
      </rPr>
      <t>+</t>
    </r>
    <r>
      <rPr>
        <sz val="11"/>
        <color theme="1"/>
        <rFont val="仿宋_GB2312"/>
        <charset val="134"/>
      </rPr>
      <t>网膜切除</t>
    </r>
    <r>
      <rPr>
        <sz val="11"/>
        <color theme="1"/>
        <rFont val="Times New Roman"/>
        <charset val="0"/>
      </rPr>
      <t>+</t>
    </r>
    <r>
      <rPr>
        <sz val="11"/>
        <color theme="1"/>
        <rFont val="仿宋_GB2312"/>
        <charset val="134"/>
      </rPr>
      <t>阑尾切除</t>
    </r>
    <r>
      <rPr>
        <sz val="11"/>
        <color theme="1"/>
        <rFont val="Times New Roman"/>
        <charset val="0"/>
      </rPr>
      <t>+</t>
    </r>
    <r>
      <rPr>
        <sz val="11"/>
        <color theme="1"/>
        <rFont val="仿宋_GB2312"/>
        <charset val="134"/>
      </rPr>
      <t>肿瘤细胞减灭术</t>
    </r>
    <r>
      <rPr>
        <sz val="11"/>
        <color theme="1"/>
        <rFont val="Times New Roman"/>
        <charset val="0"/>
      </rPr>
      <t>(</t>
    </r>
    <r>
      <rPr>
        <sz val="11"/>
        <color theme="1"/>
        <rFont val="仿宋_GB2312"/>
        <charset val="134"/>
      </rPr>
      <t>盆、腹腔转移灶切除</t>
    </r>
    <r>
      <rPr>
        <sz val="11"/>
        <color theme="1"/>
        <rFont val="Times New Roman"/>
        <charset val="0"/>
      </rPr>
      <t>)+</t>
    </r>
    <r>
      <rPr>
        <sz val="11"/>
        <color theme="1"/>
        <rFont val="仿宋_GB2312"/>
        <charset val="134"/>
      </rPr>
      <t>盆腹腔淋巴结清除术</t>
    </r>
  </si>
  <si>
    <t>如膀胱或肠管部分切除加收30%          *</t>
  </si>
  <si>
    <t>卵巢移位术</t>
  </si>
  <si>
    <t>输卵管切除术</t>
  </si>
  <si>
    <r>
      <rPr>
        <sz val="11"/>
        <color theme="1"/>
        <rFont val="仿宋_GB2312"/>
        <charset val="134"/>
      </rPr>
      <t>宫外孕的各类手术</t>
    </r>
    <r>
      <rPr>
        <sz val="11"/>
        <color theme="1"/>
        <rFont val="Times New Roman"/>
        <charset val="0"/>
      </rPr>
      <t>(</t>
    </r>
    <r>
      <rPr>
        <sz val="11"/>
        <color theme="1"/>
        <rFont val="仿宋_GB2312"/>
        <charset val="134"/>
      </rPr>
      <t>如输卵管开窗术</t>
    </r>
    <r>
      <rPr>
        <sz val="11"/>
        <color theme="1"/>
        <rFont val="Times New Roman"/>
        <charset val="0"/>
      </rPr>
      <t>)</t>
    </r>
    <r>
      <rPr>
        <sz val="11"/>
        <color theme="1"/>
        <rFont val="仿宋_GB2312"/>
        <charset val="134"/>
      </rPr>
      <t>分别参照执行</t>
    </r>
  </si>
  <si>
    <t>宫颈环形电切术</t>
  </si>
  <si>
    <t>孕期子宫内口缝合术</t>
  </si>
  <si>
    <t>阴式全子宫切除术</t>
  </si>
  <si>
    <t>腹式全子宫切除术</t>
  </si>
  <si>
    <t>全子宫+双附件切除术</t>
  </si>
  <si>
    <t>广泛性子宫切除+盆腹腔淋巴结清除术</t>
  </si>
  <si>
    <t>阔韧带内肿瘤切除术</t>
  </si>
  <si>
    <t>外阴良性肿物切除术</t>
  </si>
  <si>
    <t>肿瘤、囊肿、赘生物等分别参照执行</t>
  </si>
  <si>
    <t>外阴广泛切除+淋巴结清除术</t>
  </si>
  <si>
    <t>含腹股沟淋巴、股深淋巴、盆、腹腔淋巴结清除术。不含特殊引流</t>
  </si>
  <si>
    <t>盆腔粘连分离术</t>
  </si>
  <si>
    <t>人工破膜术</t>
  </si>
  <si>
    <t>单胎顺产接生</t>
  </si>
  <si>
    <t>含产程观察，阴道或肛门检查，胎心监测及脐带处理、会阴裂伤修补及侧切</t>
  </si>
  <si>
    <t>有剖宫产史加收30%</t>
  </si>
  <si>
    <t>双胎接生</t>
  </si>
  <si>
    <t>含产程观察，阴道或肛门检查，胎心监测及脐带处理，会阴裂伤修补及侧切</t>
  </si>
  <si>
    <t>死胎接生</t>
  </si>
  <si>
    <t>含中期引产接生。不含死胎尸体分解及尸体处理</t>
  </si>
  <si>
    <t>难产接生</t>
  </si>
  <si>
    <t>含产程观察，阴道或肛门检查，胎心监测及脐带处理，会阴裂伤修补及侧切。臀位助产、臀位牵引、胎头吸引、胎头旋转、产钳助产分别参照执行</t>
  </si>
  <si>
    <t>手取胎盘术</t>
  </si>
  <si>
    <t>二次剖宫产术</t>
  </si>
  <si>
    <t>含腹部疤痕剔除术</t>
  </si>
  <si>
    <t>选择性减胎术</t>
  </si>
  <si>
    <t>射频消融术加收200元（仅限于单绒毛膜双胎/多胎需要减胎的患者）</t>
  </si>
  <si>
    <t>颈椎钩椎关节切除术</t>
  </si>
  <si>
    <t>不含植骨</t>
  </si>
  <si>
    <t>植骨及内固定材料</t>
  </si>
  <si>
    <t>每节
椎骨</t>
  </si>
  <si>
    <t>后入路环枢椎植骨融合术</t>
  </si>
  <si>
    <t>环枢椎侧块螺钉内固定术</t>
  </si>
  <si>
    <t>前路或后路分别参照执行</t>
  </si>
  <si>
    <t>经皮椎间盘吸引术</t>
  </si>
  <si>
    <t>腰椎滑脱植骨融合术</t>
  </si>
  <si>
    <t>含前入路植骨融合</t>
  </si>
  <si>
    <t>腰椎滑脱椎弓根螺钉内固定植骨融合术</t>
  </si>
  <si>
    <t>脊柱滑脱复位内固定参照执行</t>
  </si>
  <si>
    <t>如需行椎板切除减压间盘摘除加收30%</t>
  </si>
  <si>
    <t>脊柱椎间融合器植入植骨融合术</t>
  </si>
  <si>
    <t>含脊髓神经根松解、椎板切除减压、脊髓探查、骨折切开复位</t>
  </si>
  <si>
    <t>经皮椎体成形术</t>
  </si>
  <si>
    <t>髓核成形术参照执行</t>
  </si>
  <si>
    <t>定向椎体成形工具、骨水泥注射器、骨水泥搅拌注入系统</t>
  </si>
  <si>
    <t>每椎体</t>
  </si>
  <si>
    <t>每增加一间盘加收50%</t>
  </si>
  <si>
    <t>人工椎体置换术</t>
  </si>
  <si>
    <t>颈、胸、腰椎体置换分别参照执行</t>
  </si>
  <si>
    <t>人工椎体</t>
  </si>
  <si>
    <t>骨髓炎切开引流灌洗术</t>
  </si>
  <si>
    <t>锁骨骨折切开复位内固定术</t>
  </si>
  <si>
    <t>肱骨骨折切开复位内固定术</t>
  </si>
  <si>
    <t>髁上、髁间分别参照执行</t>
  </si>
  <si>
    <t>股骨转子间骨折内固定术</t>
  </si>
  <si>
    <t>股骨干骨折切开复位内固定术</t>
  </si>
  <si>
    <t>胫骨干骨折切开复位内固定术</t>
  </si>
  <si>
    <t>髌骨半脱位外侧切开松解术</t>
  </si>
  <si>
    <t>髌韧带挛缩松解、前（后）交叉韧带紧缩分别参照执行</t>
  </si>
  <si>
    <t>膝关节陈旧性前十字韧带重建术</t>
  </si>
  <si>
    <t>半月板切除术</t>
  </si>
  <si>
    <t>激光加收10% △</t>
  </si>
  <si>
    <t>骨骺肌及软组织肿瘤切除术</t>
  </si>
  <si>
    <t>骨骺固定术</t>
  </si>
  <si>
    <t>髂骨取骨术</t>
  </si>
  <si>
    <t>小肌肉挛缩切断术</t>
  </si>
  <si>
    <t>乳腺肿物穿刺术</t>
  </si>
  <si>
    <t>乳腺立体定位加收50%</t>
  </si>
  <si>
    <t>乳腺肿物切除术</t>
  </si>
  <si>
    <t>窦道、乳头状瘤、小叶、象限切除、乳腺微创旋切术参照执行分别参照执行</t>
  </si>
  <si>
    <t>旋切探针</t>
  </si>
  <si>
    <t>海绵状血管瘤切除术(中)</t>
  </si>
  <si>
    <r>
      <rPr>
        <sz val="11"/>
        <color theme="1"/>
        <rFont val="仿宋_GB2312"/>
        <charset val="134"/>
      </rPr>
      <t>指面积小于</t>
    </r>
    <r>
      <rPr>
        <sz val="11"/>
        <color theme="1"/>
        <rFont val="Times New Roman"/>
        <charset val="0"/>
      </rPr>
      <t>10cm2</t>
    </r>
    <r>
      <rPr>
        <sz val="11"/>
        <color theme="1"/>
        <rFont val="仿宋_GB2312"/>
        <charset val="134"/>
      </rPr>
      <t>，未达肢体一周及肢体</t>
    </r>
    <r>
      <rPr>
        <sz val="11"/>
        <color theme="1"/>
        <rFont val="Times New Roman"/>
        <charset val="0"/>
      </rPr>
      <t>1</t>
    </r>
    <r>
      <rPr>
        <sz val="11"/>
        <color theme="1"/>
        <rFont val="仿宋_GB2312"/>
        <charset val="134"/>
      </rPr>
      <t>／</t>
    </r>
    <r>
      <rPr>
        <sz val="11"/>
        <color theme="1"/>
        <rFont val="Times New Roman"/>
        <charset val="0"/>
      </rPr>
      <t>4</t>
    </r>
    <r>
      <rPr>
        <sz val="11"/>
        <color theme="1"/>
        <rFont val="仿宋_GB2312"/>
        <charset val="134"/>
      </rPr>
      <t>长度；体表血管瘤、脂肪血管瘤、淋巴血管瘤、纤维血管瘤、神经纤维血管瘤分别参照执行。不含皮瓣或组织移植</t>
    </r>
  </si>
  <si>
    <t>需植皮术加收40%；激光手术加收50%</t>
  </si>
  <si>
    <t>海绵状血管瘤切除术(小)</t>
  </si>
  <si>
    <r>
      <rPr>
        <sz val="11"/>
        <color theme="1"/>
        <rFont val="仿宋_GB2312"/>
        <charset val="134"/>
      </rPr>
      <t>指面积在</t>
    </r>
    <r>
      <rPr>
        <sz val="11"/>
        <color theme="1"/>
        <rFont val="Times New Roman"/>
        <charset val="0"/>
      </rPr>
      <t>3cm2</t>
    </r>
    <r>
      <rPr>
        <sz val="11"/>
        <color theme="1"/>
        <rFont val="仿宋_GB2312"/>
        <charset val="134"/>
      </rPr>
      <t>以下；体表血管瘤、脂肪血管瘤、淋巴血管瘤、纤维血管瘤、神经纤维血管瘤，位于躯干、四肢体表、侵犯皮肤脂肪层、浅筋膜未达深筋膜分别参照执行。不含皮瓣或组织移植</t>
    </r>
  </si>
  <si>
    <t>阔筋膜切取术</t>
  </si>
  <si>
    <t>游离皮瓣切取移植术</t>
  </si>
  <si>
    <t>深度烧伤的早期修复</t>
  </si>
  <si>
    <t>带蒂肌瓣切取移植术</t>
  </si>
  <si>
    <t>低频脉冲电治疗</t>
  </si>
  <si>
    <r>
      <rPr>
        <sz val="11"/>
        <color theme="1"/>
        <rFont val="仿宋_GB2312"/>
        <charset val="134"/>
      </rPr>
      <t>感应电治疗、神经肌肉电刺激治疗、间动电疗、经皮神经电刺激治疗、功能性电刺激治疗、温热电脉冲治疗、微机功能性电刺激治疗、银棘状刺激疗法（</t>
    </r>
    <r>
      <rPr>
        <sz val="11"/>
        <color theme="1"/>
        <rFont val="Times New Roman"/>
        <charset val="0"/>
      </rPr>
      <t>SSP)</t>
    </r>
    <r>
      <rPr>
        <sz val="11"/>
        <color theme="1"/>
        <rFont val="仿宋_GB2312"/>
        <charset val="134"/>
      </rPr>
      <t>分别参照执行</t>
    </r>
  </si>
  <si>
    <t>中频脉冲电治疗</t>
  </si>
  <si>
    <t>中频脉冲电治疗、音频电治疗、干扰电治疗、动态干扰电治疗、立体动态干扰电治疗、调制中频电治疗、电脑中频电治疗分别参照执行</t>
  </si>
  <si>
    <t>超声波治疗</t>
  </si>
  <si>
    <t>单纯超声、超声药物透入、超声雾化分别参照执行</t>
  </si>
  <si>
    <t>每5分钟</t>
  </si>
  <si>
    <t>联合治疗加收50%</t>
  </si>
  <si>
    <t>电子生物反馈疗法</t>
  </si>
  <si>
    <t>肌电、皮温、皮电、脑电、心率各种生物反馈分别参照执行</t>
  </si>
  <si>
    <t>放射式冲击波疼痛治疗(RSWT)</t>
  </si>
  <si>
    <r>
      <rPr>
        <sz val="11"/>
        <color theme="1"/>
        <rFont val="仿宋_GB2312"/>
        <charset val="134"/>
      </rPr>
      <t>应用体外冲击波技术，在超声波定位下，确定治疗区域。使用治疗能量为</t>
    </r>
    <r>
      <rPr>
        <sz val="11"/>
        <color theme="1"/>
        <rFont val="Times New Roman"/>
        <charset val="0"/>
      </rPr>
      <t>2-4</t>
    </r>
    <r>
      <rPr>
        <sz val="11"/>
        <color theme="1"/>
        <rFont val="仿宋_GB2312"/>
        <charset val="134"/>
      </rPr>
      <t>巴，冲击次数</t>
    </r>
    <r>
      <rPr>
        <sz val="11"/>
        <color theme="1"/>
        <rFont val="Times New Roman"/>
        <charset val="0"/>
      </rPr>
      <t>2000</t>
    </r>
    <r>
      <rPr>
        <sz val="11"/>
        <color theme="1"/>
        <rFont val="仿宋_GB2312"/>
        <charset val="134"/>
      </rPr>
      <t>次，冲击频率</t>
    </r>
    <r>
      <rPr>
        <sz val="11"/>
        <color theme="1"/>
        <rFont val="Times New Roman"/>
        <charset val="0"/>
      </rPr>
      <t>5-10</t>
    </r>
    <r>
      <rPr>
        <sz val="11"/>
        <color theme="1"/>
        <rFont val="仿宋_GB2312"/>
        <charset val="134"/>
      </rPr>
      <t>赫兹，治疗足底筋膜炎、钙化性肌腱炎、非钙化性肌腱炎、跟腱痛、转子滑囊炎、骼胫摩擦综合征、桡侧或尺侧肱骨上髁炎、胫骨缘综合征、常见性附着肌腱炎、肌触发痛点等。不含超声引导、心电图检查、血凝检查。</t>
    </r>
  </si>
  <si>
    <t>岩盐气溶胶治疗</t>
  </si>
  <si>
    <t>利用气溶盐胶的吸入有效减轻呼吸道粘膜水肿，减少气道的分泌物，促进粘液纤毛的廓清作用，快速改善患者症状</t>
  </si>
  <si>
    <t>小时</t>
  </si>
  <si>
    <t>运动疗法</t>
  </si>
  <si>
    <t>全身肌力训练、各关节活动度训练、徒手体操、器械训练、步态平衡功能训练、骨质疏松治疗、呼吸训练分别参照执行</t>
  </si>
  <si>
    <t>45分钟
/次</t>
  </si>
  <si>
    <t>减重支持系统训练</t>
  </si>
  <si>
    <t>40分钟
/次</t>
  </si>
  <si>
    <t>轮椅功能训练</t>
  </si>
  <si>
    <t>电动起立床训练</t>
  </si>
  <si>
    <t>手功能训练</t>
  </si>
  <si>
    <t>支具</t>
  </si>
  <si>
    <t>关节松动训练</t>
  </si>
  <si>
    <r>
      <rPr>
        <sz val="11"/>
        <color theme="1"/>
        <rFont val="仿宋_GB2312"/>
        <charset val="134"/>
      </rPr>
      <t>小关节</t>
    </r>
    <r>
      <rPr>
        <sz val="11"/>
        <color theme="1"/>
        <rFont val="Times New Roman"/>
        <charset val="0"/>
      </rPr>
      <t>(</t>
    </r>
    <r>
      <rPr>
        <sz val="11"/>
        <color theme="1"/>
        <rFont val="仿宋_GB2312"/>
        <charset val="134"/>
      </rPr>
      <t>指关节</t>
    </r>
    <r>
      <rPr>
        <sz val="11"/>
        <color theme="1"/>
        <rFont val="Times New Roman"/>
        <charset val="0"/>
      </rPr>
      <t>)</t>
    </r>
    <r>
      <rPr>
        <sz val="11"/>
        <color theme="1"/>
        <rFont val="仿宋_GB2312"/>
        <charset val="134"/>
      </rPr>
      <t>、大关节分别参照执行</t>
    </r>
  </si>
  <si>
    <t>有氧训练</t>
  </si>
  <si>
    <t>氧气</t>
  </si>
  <si>
    <t>引导式教育训练</t>
  </si>
  <si>
    <t>作业疗法</t>
  </si>
  <si>
    <t>含日常生活动作训练</t>
  </si>
  <si>
    <t>自助具</t>
  </si>
  <si>
    <t>职业功能训练</t>
  </si>
  <si>
    <t>45分钟/次</t>
  </si>
  <si>
    <t>言语训练</t>
  </si>
  <si>
    <t>30分钟
/次</t>
  </si>
  <si>
    <t>构音障碍训练</t>
  </si>
  <si>
    <t>吞咽功能障碍训练</t>
  </si>
  <si>
    <t>认知知觉功能障碍训练</t>
  </si>
  <si>
    <t>脑瘫肢体综合训练</t>
  </si>
  <si>
    <t>截瘫肢体综合训练</t>
  </si>
  <si>
    <t>B型钠尿肽（BNP）测定</t>
  </si>
  <si>
    <t>指酶免疫法</t>
  </si>
  <si>
    <t>高双抗夹心荧光法或化学发光法加收200元</t>
  </si>
  <si>
    <t>氧气吸入</t>
  </si>
  <si>
    <t>氧气创面治疗参照执行</t>
  </si>
  <si>
    <t>一次性鼻导管、鼻塞、面罩</t>
  </si>
  <si>
    <t>加压给氧加收 1 元/小时；智能监控吸 氧加收 0.5 元/小时</t>
  </si>
  <si>
    <t>冠状动脉造影术</t>
  </si>
  <si>
    <t>导管、导丝</t>
  </si>
  <si>
    <t>同时做左心室造影加收 20%,6 周岁及以下儿童在相应价格基础上加收 30%。</t>
  </si>
  <si>
    <t>肝癌切除术</t>
  </si>
  <si>
    <t>指癌肿局部切除术；不含第一、第二肝门血管及下腔静脉受侵犯的肝癌切除、安置化疗泵</t>
  </si>
  <si>
    <t>化疗泵、导管</t>
  </si>
  <si>
    <t>肝胆总管切开取石+空肠Roux-y吻合术</t>
  </si>
  <si>
    <t>空肠间置术、肝胆管、总胆管和空肠吻合术、肝胆管狭窄成型术分别参照执行</t>
  </si>
  <si>
    <t>关节清理术</t>
  </si>
  <si>
    <t>含滑膜切除、软骨下骨修整、游离体摘除、骨质增生清除，指膝、踝、肩、肘、髋、足、手、腕等关节</t>
  </si>
  <si>
    <t>每关节</t>
  </si>
  <si>
    <t>激光加收 10%；单纯游离体摘除术、单纯关节滑膜切除术不得按该项目收 费</t>
  </si>
  <si>
    <t>髁状突肿物切除术</t>
  </si>
  <si>
    <t>含肿物切除及髁突修整。不含人造关节植入</t>
  </si>
  <si>
    <t>经股动脉插管全脑动脉造影术</t>
  </si>
  <si>
    <t>含颈动脉、椎动脉；经颈动脉插管参照执行</t>
  </si>
  <si>
    <t>导管</t>
  </si>
  <si>
    <t>6 周岁及以下儿童在相应价格基础上 加收 30%。</t>
  </si>
  <si>
    <t>临时起搏器安置术</t>
  </si>
  <si>
    <t>心导管、电极</t>
  </si>
  <si>
    <t>常规心电图检查</t>
  </si>
  <si>
    <t>含单通道、三通道、常规导联</t>
  </si>
  <si>
    <t>附加导联加收 2 元；十二通道加收 10 元，床旁心电图加收 5 元</t>
  </si>
  <si>
    <t>动态心电图</t>
  </si>
  <si>
    <t>含磁带、电池费用，含心率变异性分析</t>
  </si>
  <si>
    <t>脾部分切除术</t>
  </si>
  <si>
    <t xml:space="preserve">数字化摄影(DR)                     </t>
  </si>
  <si>
    <t>含数据采集、存储、图像显示，CR型参照执行</t>
  </si>
  <si>
    <t>胶片</t>
  </si>
  <si>
    <t>曝光次数</t>
  </si>
  <si>
    <t>最高限额 160 元。</t>
  </si>
  <si>
    <t>经腹子宫肌瘤剔除术</t>
  </si>
  <si>
    <t>使用肌瘤粉碎装置时加收 25%  △</t>
  </si>
  <si>
    <t>腰椎间盘突出摘除术</t>
  </si>
  <si>
    <t>含椎板开窗间盘切除；不含极外侧突出</t>
  </si>
  <si>
    <t>一次性射频消融电极</t>
  </si>
  <si>
    <t>每节 间盘</t>
  </si>
  <si>
    <t>肠粘连松解术</t>
  </si>
  <si>
    <t>甲状腺全切术</t>
  </si>
  <si>
    <t>甲状腺次全切除术</t>
  </si>
  <si>
    <t>脊柱内固定物取出术</t>
  </si>
  <si>
    <t>剖宫产术中子宫全切术</t>
  </si>
  <si>
    <t>椎管内麻醉</t>
  </si>
  <si>
    <t>腰麻、硬膜外阻滞及腰麻硬膜外联合阻滞分别参照执行</t>
  </si>
  <si>
    <t>腰麻硬膜外联合套件、硬膜外套件</t>
  </si>
  <si>
    <t>腰麻硬膜外联合阻滞加收20%、每增加1小时加收50元；双穿刺点加收20元</t>
  </si>
  <si>
    <t>头皮肿物切除术</t>
  </si>
  <si>
    <t>不含植皮</t>
  </si>
  <si>
    <t>直径大于 4cm 加收 50%。</t>
  </si>
  <si>
    <t>泪囊摘除术</t>
  </si>
  <si>
    <t>泪囊瘘管摘除术参照执行</t>
  </si>
  <si>
    <t>鼻腔泪囊吻合术</t>
  </si>
  <si>
    <t>经鼻内镜加收 100 元</t>
  </si>
  <si>
    <t>眼睑肿物切除术</t>
  </si>
  <si>
    <t>需植皮时加收 50%</t>
  </si>
  <si>
    <t>睑外翻矫正术</t>
  </si>
  <si>
    <t>共同性斜视矫正术</t>
  </si>
  <si>
    <t>含水平眼外肌后徙、边缘切开、断腱、前徙、缩短、折叠。六条眼外肌参照执行</t>
  </si>
  <si>
    <t>超过一条肌肉及二次手术或伴有另一种斜视同时手术加收 50%，多次手术 再加收 50%</t>
  </si>
  <si>
    <t>翼状胬肉切除术</t>
  </si>
  <si>
    <t>指单纯切除，转位术、单纯角膜肿物切除分别参照执行</t>
  </si>
  <si>
    <t>鼻息肉摘除术</t>
  </si>
  <si>
    <t>口腔颌面部小肿物切除术</t>
  </si>
  <si>
    <t>口腔、颌面部良性小肿物分别参照执行</t>
  </si>
  <si>
    <t>腮腺浅叶肿物切除术</t>
  </si>
  <si>
    <t>不含面神经修复术</t>
  </si>
  <si>
    <t>包皮环切术</t>
  </si>
  <si>
    <t>经皮穿刺脑血管腔内球囊成形术</t>
  </si>
  <si>
    <t>指引导管、指引导丝、球囊、导管</t>
  </si>
  <si>
    <t>经皮穿刺脑血管腔内支架置入术</t>
  </si>
  <si>
    <t>脑血管腔内血栓取出术参照执行</t>
  </si>
  <si>
    <t>指引导管、指引导丝、球囊、导管、支架、血栓保护装置</t>
  </si>
  <si>
    <t>注射、抽液分别参照执行；不含B超引导</t>
  </si>
  <si>
    <t>重症监护</t>
  </si>
  <si>
    <t>指重症监护室内连续监测。医生护士严密观察病情变化，密切观察血氧饱和度、呼吸、血压、脉压差、心率、心律及神志、体温、出入量等变化，发现问题及时调整治疗方案，预防并发症的发生，并作好监测，治疗及病情记录，随时配合抢救。</t>
  </si>
  <si>
    <t>收取重症监护不得再收分级护理和一般专项护理费。6周岁及以下儿童在相应价格基础上加收30%。</t>
  </si>
  <si>
    <t>气管切开护理</t>
  </si>
  <si>
    <t>含吸痰、药物滴入、定时消毒、更换套管及其纱布。气管插管护理参照执行</t>
  </si>
  <si>
    <t>一次吸痰管</t>
  </si>
  <si>
    <t>收取特级护理不得再收取口腔护理、压疮预防和护理、管路护理等专项护理费用。6周岁及以下儿童在相应价格基础上加收30%。</t>
  </si>
  <si>
    <t>动脉加压注射</t>
  </si>
  <si>
    <t>动脉采血参照执行</t>
  </si>
  <si>
    <t>动脉采血器</t>
  </si>
  <si>
    <t>经尿道前列腺电切术</t>
  </si>
  <si>
    <t>指激光法</t>
  </si>
  <si>
    <t>电切法加收500元；汽化法可加收800元 △</t>
  </si>
  <si>
    <t>人工全髋关节置换术</t>
  </si>
  <si>
    <t>再置换加收30%*</t>
  </si>
  <si>
    <t>经尿道膀胱碎石取石术</t>
  </si>
  <si>
    <t>血块、异物取出参照执行</t>
  </si>
  <si>
    <t>气压弹道碎石加收100%，钬激光碎石加收150%</t>
  </si>
  <si>
    <t>皮肤恶性肿瘤切除术</t>
  </si>
  <si>
    <t>直径大于 4 厘米植皮加收 50%</t>
  </si>
  <si>
    <t>结肠癌扩大根治术</t>
  </si>
  <si>
    <t>含结肠癌根治术联合其他侵及脏器切除术</t>
  </si>
  <si>
    <t>静脉输液</t>
  </si>
  <si>
    <t>输血、留置静脉针分别参照执行</t>
  </si>
  <si>
    <t>避光输液器、微电脑输液器、留置静脉针头、留置针固定专用聚氨酯透明敷贴、一次性肝素帽、输液接头（三通、多通）。</t>
  </si>
  <si>
    <t>连续输液第二组起每组只收2元。使用微电脑输液泵每小时加收2元，智能输液仪每小时加收1元。自动输液监控加收1元/组</t>
  </si>
  <si>
    <t>单位：元</t>
  </si>
  <si>
    <t>省一类原价</t>
  </si>
  <si>
    <t>省一类最高指导价</t>
  </si>
  <si>
    <t>一类价格</t>
  </si>
  <si>
    <t>二类价格</t>
  </si>
  <si>
    <t>三类价格</t>
  </si>
  <si>
    <t>基层价格</t>
  </si>
  <si>
    <t>市一类原价</t>
  </si>
  <si>
    <t>市一类拟调价</t>
  </si>
  <si>
    <t>调价后省市一类比价（%）</t>
  </si>
  <si>
    <t>一类服务例数</t>
  </si>
  <si>
    <t>价格调整额</t>
  </si>
  <si>
    <t>收入增减额</t>
  </si>
  <si>
    <t>调整比例（%）</t>
  </si>
  <si>
    <t>市二类原价</t>
  </si>
  <si>
    <t>市二类拟调价</t>
  </si>
  <si>
    <t>二类最高指导价</t>
  </si>
  <si>
    <t>调价后市一、二类比价（%）</t>
  </si>
  <si>
    <t>二类服务例数</t>
  </si>
  <si>
    <t>市三类原价</t>
  </si>
  <si>
    <t>市三类拟调价</t>
  </si>
  <si>
    <t>三类最高指导价</t>
  </si>
  <si>
    <t>调价后市二、三类比价（%）</t>
  </si>
  <si>
    <t>三类服务例数</t>
  </si>
  <si>
    <t>基层原价</t>
  </si>
  <si>
    <t>基层拟调价</t>
  </si>
  <si>
    <t>调价后市三类、基层比价（%）</t>
  </si>
  <si>
    <t>基层服务例数</t>
  </si>
  <si>
    <t>250306013-1</t>
  </si>
  <si>
    <t>B型钠尿肽前体（PRO-BNP）测定（干免疫法加收）</t>
  </si>
  <si>
    <t>250306013-2</t>
  </si>
  <si>
    <t>B型钠尿肽前体（PRO-BNP）测定（化学发光法加收）</t>
  </si>
  <si>
    <t>250310001-1</t>
  </si>
  <si>
    <t>血清促甲状腺激素(TSH)测定(化学发光法)</t>
  </si>
  <si>
    <r>
      <rPr>
        <sz val="10"/>
        <rFont val="宋体"/>
        <charset val="134"/>
      </rPr>
      <t>血清甲状腺素</t>
    </r>
    <r>
      <rPr>
        <sz val="10"/>
        <rFont val="宋体"/>
        <charset val="0"/>
      </rPr>
      <t>(T4)</t>
    </r>
    <r>
      <rPr>
        <sz val="10"/>
        <rFont val="宋体"/>
        <charset val="134"/>
      </rPr>
      <t>测定</t>
    </r>
  </si>
  <si>
    <t>250310010-1</t>
  </si>
  <si>
    <r>
      <rPr>
        <sz val="10"/>
        <rFont val="宋体"/>
        <charset val="134"/>
      </rPr>
      <t>血清甲状腺素</t>
    </r>
    <r>
      <rPr>
        <sz val="10"/>
        <rFont val="宋体"/>
        <charset val="0"/>
      </rPr>
      <t>(T4)</t>
    </r>
    <r>
      <rPr>
        <sz val="10"/>
        <rFont val="宋体"/>
        <charset val="134"/>
      </rPr>
      <t>测定</t>
    </r>
    <r>
      <rPr>
        <sz val="10"/>
        <rFont val="宋体"/>
        <charset val="0"/>
      </rPr>
      <t>-</t>
    </r>
    <r>
      <rPr>
        <sz val="10"/>
        <rFont val="宋体"/>
        <charset val="134"/>
      </rPr>
      <t>化学发光法</t>
    </r>
  </si>
  <si>
    <r>
      <rPr>
        <sz val="10"/>
        <rFont val="宋体"/>
        <charset val="134"/>
      </rPr>
      <t>血清三碘甲状原氨酸</t>
    </r>
    <r>
      <rPr>
        <sz val="10"/>
        <rFont val="宋体"/>
        <charset val="0"/>
      </rPr>
      <t>(T3)</t>
    </r>
    <r>
      <rPr>
        <sz val="10"/>
        <rFont val="宋体"/>
        <charset val="134"/>
      </rPr>
      <t>测定</t>
    </r>
  </si>
  <si>
    <t>250310011-1</t>
  </si>
  <si>
    <r>
      <rPr>
        <sz val="10"/>
        <rFont val="宋体"/>
        <charset val="134"/>
      </rPr>
      <t>血清三碘甲状原氨酸</t>
    </r>
    <r>
      <rPr>
        <sz val="10"/>
        <rFont val="宋体"/>
        <charset val="0"/>
      </rPr>
      <t>(T3)</t>
    </r>
    <r>
      <rPr>
        <sz val="10"/>
        <rFont val="宋体"/>
        <charset val="134"/>
      </rPr>
      <t>测定</t>
    </r>
    <r>
      <rPr>
        <sz val="10"/>
        <rFont val="宋体"/>
        <charset val="0"/>
      </rPr>
      <t>(</t>
    </r>
    <r>
      <rPr>
        <sz val="10"/>
        <rFont val="宋体"/>
        <charset val="134"/>
      </rPr>
      <t>化学发光法</t>
    </r>
    <r>
      <rPr>
        <sz val="10"/>
        <rFont val="宋体"/>
        <charset val="0"/>
      </rPr>
      <t>)</t>
    </r>
  </si>
  <si>
    <r>
      <rPr>
        <sz val="10"/>
        <rFont val="宋体"/>
        <charset val="134"/>
      </rPr>
      <t>血清游离甲状腺素</t>
    </r>
    <r>
      <rPr>
        <sz val="10"/>
        <rFont val="宋体"/>
        <charset val="0"/>
      </rPr>
      <t>(FT4)</t>
    </r>
    <r>
      <rPr>
        <sz val="10"/>
        <rFont val="宋体"/>
        <charset val="134"/>
      </rPr>
      <t>测定</t>
    </r>
  </si>
  <si>
    <t>250310013-1</t>
  </si>
  <si>
    <r>
      <rPr>
        <sz val="10"/>
        <rFont val="宋体"/>
        <charset val="134"/>
      </rPr>
      <t>血清游离甲状腺素</t>
    </r>
    <r>
      <rPr>
        <sz val="10"/>
        <rFont val="宋体"/>
        <charset val="0"/>
      </rPr>
      <t>(FT4)</t>
    </r>
    <r>
      <rPr>
        <sz val="10"/>
        <rFont val="宋体"/>
        <charset val="134"/>
      </rPr>
      <t>测定</t>
    </r>
    <r>
      <rPr>
        <sz val="10"/>
        <rFont val="宋体"/>
        <charset val="0"/>
      </rPr>
      <t>(</t>
    </r>
    <r>
      <rPr>
        <sz val="10"/>
        <rFont val="宋体"/>
        <charset val="134"/>
      </rPr>
      <t>化学发光法</t>
    </r>
    <r>
      <rPr>
        <sz val="10"/>
        <rFont val="宋体"/>
        <charset val="0"/>
      </rPr>
      <t>)</t>
    </r>
  </si>
  <si>
    <r>
      <rPr>
        <sz val="10"/>
        <rFont val="宋体"/>
        <charset val="134"/>
      </rPr>
      <t>血清游离三碘甲状原氨酸</t>
    </r>
    <r>
      <rPr>
        <sz val="10"/>
        <rFont val="宋体"/>
        <charset val="0"/>
      </rPr>
      <t>(FT3)</t>
    </r>
    <r>
      <rPr>
        <sz val="10"/>
        <rFont val="宋体"/>
        <charset val="134"/>
      </rPr>
      <t>测定</t>
    </r>
  </si>
  <si>
    <t>250310014-1</t>
  </si>
  <si>
    <r>
      <rPr>
        <sz val="10"/>
        <rFont val="宋体"/>
        <charset val="134"/>
      </rPr>
      <t>血清游离三碘甲状原氨酸</t>
    </r>
    <r>
      <rPr>
        <sz val="10"/>
        <rFont val="宋体"/>
        <charset val="0"/>
      </rPr>
      <t>(FT3)</t>
    </r>
    <r>
      <rPr>
        <sz val="10"/>
        <rFont val="宋体"/>
        <charset val="134"/>
      </rPr>
      <t>测定</t>
    </r>
    <r>
      <rPr>
        <sz val="10"/>
        <rFont val="宋体"/>
        <charset val="0"/>
      </rPr>
      <t>(</t>
    </r>
    <r>
      <rPr>
        <sz val="10"/>
        <rFont val="宋体"/>
        <charset val="134"/>
      </rPr>
      <t>化学发光法</t>
    </r>
    <r>
      <rPr>
        <sz val="10"/>
        <rFont val="宋体"/>
        <charset val="0"/>
      </rPr>
      <t>)</t>
    </r>
  </si>
  <si>
    <t>同质化项目，支持基层</t>
  </si>
  <si>
    <t>220201002-1</t>
  </si>
  <si>
    <r>
      <rPr>
        <sz val="10"/>
        <rFont val="宋体"/>
        <charset val="0"/>
      </rPr>
      <t>B</t>
    </r>
    <r>
      <rPr>
        <sz val="10"/>
        <rFont val="宋体"/>
        <charset val="134"/>
      </rPr>
      <t>超常规检查（产科检查加收）</t>
    </r>
  </si>
  <si>
    <t>220201002-2</t>
  </si>
  <si>
    <r>
      <rPr>
        <sz val="10"/>
        <rFont val="宋体"/>
        <charset val="0"/>
      </rPr>
      <t>B</t>
    </r>
    <r>
      <rPr>
        <sz val="10"/>
        <rFont val="宋体"/>
        <charset val="134"/>
      </rPr>
      <t>超常规检查（</t>
    </r>
    <r>
      <rPr>
        <sz val="10"/>
        <rFont val="宋体"/>
        <charset val="0"/>
      </rPr>
      <t>2</t>
    </r>
    <r>
      <rPr>
        <sz val="10"/>
        <rFont val="宋体"/>
        <charset val="134"/>
      </rPr>
      <t>胎及多胎加收）</t>
    </r>
  </si>
  <si>
    <r>
      <rPr>
        <sz val="10"/>
        <rFont val="宋体"/>
        <charset val="134"/>
      </rPr>
      <t>正电子发射计算机断层－</t>
    </r>
    <r>
      <rPr>
        <sz val="10"/>
        <rFont val="宋体"/>
        <charset val="0"/>
      </rPr>
      <t>X</t>
    </r>
    <r>
      <rPr>
        <sz val="10"/>
        <rFont val="宋体"/>
        <charset val="134"/>
      </rPr>
      <t>线计算机体层综合显像</t>
    </r>
    <r>
      <rPr>
        <sz val="10"/>
        <rFont val="宋体"/>
        <charset val="0"/>
      </rPr>
      <t>(PET/CT)</t>
    </r>
  </si>
  <si>
    <r>
      <rPr>
        <sz val="10"/>
        <rFont val="仿宋"/>
        <charset val="134"/>
      </rPr>
      <t>每个</t>
    </r>
    <r>
      <rPr>
        <sz val="10"/>
        <rFont val="仿宋"/>
        <charset val="0"/>
      </rPr>
      <t xml:space="preserve">
</t>
    </r>
    <r>
      <rPr>
        <sz val="10"/>
        <rFont val="仿宋"/>
        <charset val="134"/>
      </rPr>
      <t>部位</t>
    </r>
  </si>
  <si>
    <t>230400010-1</t>
  </si>
  <si>
    <r>
      <rPr>
        <sz val="10"/>
        <rFont val="宋体"/>
        <charset val="134"/>
      </rPr>
      <t>正电子发射计算机断层－</t>
    </r>
    <r>
      <rPr>
        <sz val="10"/>
        <rFont val="宋体"/>
        <charset val="0"/>
      </rPr>
      <t>X</t>
    </r>
    <r>
      <rPr>
        <sz val="10"/>
        <rFont val="宋体"/>
        <charset val="134"/>
      </rPr>
      <t>线计算机体层综合显像</t>
    </r>
    <r>
      <rPr>
        <sz val="10"/>
        <rFont val="宋体"/>
        <charset val="0"/>
      </rPr>
      <t>(PET/CT)</t>
    </r>
    <r>
      <rPr>
        <sz val="10"/>
        <rFont val="宋体"/>
        <charset val="134"/>
      </rPr>
      <t>（二个部位及以上、全身显像）</t>
    </r>
  </si>
  <si>
    <t>平均比价</t>
  </si>
  <si>
    <t>一、省定必调降项目（30个）</t>
  </si>
  <si>
    <r>
      <rPr>
        <b/>
        <sz val="10"/>
        <rFont val="宋体"/>
        <charset val="0"/>
      </rPr>
      <t>4</t>
    </r>
    <r>
      <rPr>
        <b/>
        <sz val="10"/>
        <rFont val="宋体"/>
        <charset val="134"/>
      </rPr>
      <t>．正电子发射计算机断层显象</t>
    </r>
    <r>
      <rPr>
        <b/>
        <sz val="10"/>
        <rFont val="宋体"/>
        <charset val="0"/>
      </rPr>
      <t>(PET)</t>
    </r>
  </si>
  <si>
    <t>必调降合计</t>
  </si>
  <si>
    <t>财务分类</t>
  </si>
  <si>
    <t>备注</t>
  </si>
  <si>
    <t>编码</t>
  </si>
  <si>
    <t>计价单位</t>
  </si>
  <si>
    <t>一类价格调整额</t>
  </si>
  <si>
    <t>一类收入增减额</t>
  </si>
  <si>
    <t>一类调整比例（%）</t>
  </si>
  <si>
    <t>二类价格调整额</t>
  </si>
  <si>
    <t>二类收入增减额</t>
  </si>
  <si>
    <t>三类价格调整额</t>
  </si>
  <si>
    <t>三类收入增减额</t>
  </si>
  <si>
    <t>基层价格调整额</t>
  </si>
  <si>
    <t>基层收入增减额</t>
  </si>
  <si>
    <t>备注2</t>
  </si>
  <si>
    <t>治疗费</t>
  </si>
  <si>
    <t>必升</t>
  </si>
  <si>
    <t>NULL</t>
  </si>
  <si>
    <t>护理费</t>
  </si>
  <si>
    <t>选升</t>
  </si>
  <si>
    <t>120100015-1</t>
  </si>
  <si>
    <t>机械辅助排痰-6周岁及以下儿童加收</t>
  </si>
  <si>
    <t>医院申报</t>
  </si>
  <si>
    <t>同质化项目，成本高，支持基层</t>
  </si>
  <si>
    <t>120400011-1</t>
  </si>
  <si>
    <t>中心静脉穿刺置管术-6周岁及以下儿童加收</t>
  </si>
  <si>
    <t>检查费</t>
  </si>
  <si>
    <t>化验费</t>
  </si>
  <si>
    <t>270500002-1</t>
  </si>
  <si>
    <t>免疫组织化学染色诊断-甲基转移酶染色诊断加收</t>
  </si>
  <si>
    <t>每个 标本</t>
  </si>
  <si>
    <t>310605003-1</t>
  </si>
  <si>
    <t>经纤支镜治疗-6周岁及以下儿童加收</t>
  </si>
  <si>
    <t>每个 肺段</t>
  </si>
  <si>
    <t>310605006-1</t>
  </si>
  <si>
    <t>经纤支镜肺泡灌洗诊疗术-6周岁及以下儿童加收</t>
  </si>
  <si>
    <t>310605008-1</t>
  </si>
  <si>
    <t>经纤支镜特殊治疗-6周岁及以下儿童加收</t>
  </si>
  <si>
    <t>310902006-1</t>
  </si>
  <si>
    <t>经胃镜特殊治疗-微波加收50%</t>
  </si>
  <si>
    <t>310903010-1</t>
  </si>
  <si>
    <t>经肠镜特殊治疗-微波加收50%</t>
  </si>
  <si>
    <t xml:space="preserve">311201048-1     </t>
  </si>
  <si>
    <t>宫内节育器放置术-双子宫上环加收</t>
  </si>
  <si>
    <t>320200010-1</t>
  </si>
  <si>
    <t>经皮动脉支架置入术-每增加一根血管的治疗加收20%</t>
  </si>
  <si>
    <t>手术费</t>
  </si>
  <si>
    <t>330100002-1</t>
  </si>
  <si>
    <t>神经阻滞麻醉-每增加1小时加收50%</t>
  </si>
  <si>
    <t>330100005-1-1</t>
  </si>
  <si>
    <t>单纯静脉全麻或单纯吸入全麻（不插管）-6周岁及以下儿童加收</t>
  </si>
  <si>
    <t>330201009-1</t>
  </si>
  <si>
    <t>颅骨修补术-6周岁及以下儿童加收</t>
  </si>
  <si>
    <t>330201019-1</t>
  </si>
  <si>
    <t>侧脑室分流术-6周岁及以下儿童加收</t>
  </si>
  <si>
    <t>330406002-1</t>
  </si>
  <si>
    <t>白内障囊膜切除术（6周岁及以下儿童）</t>
  </si>
  <si>
    <t>330602013-1</t>
  </si>
  <si>
    <t>经鼻内镜鼻窦手术（4个（含4个）以上窦加收）</t>
  </si>
  <si>
    <t>330602013-2</t>
  </si>
  <si>
    <t>经鼻内镜鼻窦手术（蝶窦加收）</t>
  </si>
  <si>
    <t>330605033-1</t>
  </si>
  <si>
    <t>颌面颈部深部肿物切除术-6周岁及以下儿童加收</t>
  </si>
  <si>
    <t>330610001-1</t>
  </si>
  <si>
    <t>扁桃体切除术-6周岁及以下儿童加收</t>
  </si>
  <si>
    <t>330701022-1</t>
  </si>
  <si>
    <t>喉良性肿瘤切除术-6周岁及以下儿童加收</t>
  </si>
  <si>
    <t>330702009-1</t>
  </si>
  <si>
    <t>肺大泡切除修补术(结扎)-6周岁及以下儿童加收</t>
  </si>
  <si>
    <t>330703003-1</t>
  </si>
  <si>
    <t>330703015-1</t>
  </si>
  <si>
    <t>小儿鸡胸矫正术-6周岁及以下儿童加收</t>
  </si>
  <si>
    <t>330703017-1</t>
  </si>
  <si>
    <t>胸腔闭式引流术-6周岁及以下儿童加收</t>
  </si>
  <si>
    <t>330703020-1</t>
  </si>
  <si>
    <t>脓胸引流清除术-6周岁及以下儿童加收</t>
  </si>
  <si>
    <t>330804050-1</t>
  </si>
  <si>
    <t>肢体动静脉修复术-6周岁及以下儿童加收</t>
  </si>
  <si>
    <t>330804064-1</t>
  </si>
  <si>
    <t>小动脉血管移植术(交通支结扎术)-6周岁及以下儿童加收</t>
  </si>
  <si>
    <t>331002001-1</t>
  </si>
  <si>
    <t>胃肠切开取异物-6周岁及以下儿童加收</t>
  </si>
  <si>
    <t>331002004-1</t>
  </si>
  <si>
    <t>远端胃大部切除术-6周岁及以下儿童加收</t>
  </si>
  <si>
    <t>331002009-1</t>
  </si>
  <si>
    <t>胃肠造瘘术-6周岁及以下儿童加收</t>
  </si>
  <si>
    <t>331003007-1</t>
  </si>
  <si>
    <t>小肠切除术-6周岁及以下儿童加收</t>
  </si>
  <si>
    <t>331003022-1</t>
  </si>
  <si>
    <t>阑尾切除术-6周岁及以下儿童加收</t>
  </si>
  <si>
    <t>331004009-1</t>
  </si>
  <si>
    <t>直肠肛门周围脓肿切开排脓术-6周岁及以下儿童加收</t>
  </si>
  <si>
    <t>331004020-1</t>
  </si>
  <si>
    <t>肛周常见疾病手术治疗-6周岁及以下儿童加收</t>
  </si>
  <si>
    <t>331005013-1</t>
  </si>
  <si>
    <t>肝部分切除术-6周岁及以下儿童加收</t>
  </si>
  <si>
    <t>331006011-1</t>
  </si>
  <si>
    <t>胆总管探查T管引流术-术中取石、冲洗加收</t>
  </si>
  <si>
    <t>331007006-1</t>
  </si>
  <si>
    <t>胰十二指肠切除术（Whipple手术）-6周岁及以下儿童加收</t>
  </si>
  <si>
    <t>331008001-1</t>
  </si>
  <si>
    <t>腹股沟疝修补术-6周岁及以下儿童加收</t>
  </si>
  <si>
    <t>331101014-1</t>
  </si>
  <si>
    <t>肾囊肿切除术(去顶术)（6周岁及以下儿童加收）</t>
  </si>
  <si>
    <t>331301002-1</t>
  </si>
  <si>
    <t>卵巢囊肿剔除术-6周岁及以下儿童加收</t>
  </si>
  <si>
    <t>331301006-1</t>
  </si>
  <si>
    <t>卵巢癌根治术-6周岁及以下儿童加收</t>
  </si>
  <si>
    <t>331305005-1</t>
  </si>
  <si>
    <t>外阴良性肿物切除术-6周岁及以下儿童加收</t>
  </si>
  <si>
    <t>331400002-01</t>
  </si>
  <si>
    <t>单胎顺产接生（剖宫产史加收）</t>
  </si>
  <si>
    <t>每节 椎骨</t>
  </si>
  <si>
    <t>331501042-1</t>
  </si>
  <si>
    <t>脊柱滑脱复位内固定术-行椎板切除减压间盘摘除加收</t>
  </si>
  <si>
    <t>331501059-1</t>
  </si>
  <si>
    <t>经皮椎体成形术-每增加一间盘加收</t>
  </si>
  <si>
    <t>331503016-1</t>
  </si>
  <si>
    <t>骨肿瘤穿刺活检术</t>
  </si>
  <si>
    <t>331505004-1</t>
  </si>
  <si>
    <t>肱骨骨折切开复位内固定术-6周岁及以下儿童加收</t>
  </si>
  <si>
    <t>331505016-1</t>
  </si>
  <si>
    <t>股骨转子间骨折内固定术-6周岁及以下儿童加收</t>
  </si>
  <si>
    <t>331506019-1</t>
  </si>
  <si>
    <t>半月板切除术-激光加收</t>
  </si>
  <si>
    <t>331601001-1</t>
  </si>
  <si>
    <t>乳腺肿物穿刺术-乳腺立体定位加收</t>
  </si>
  <si>
    <t>331602006-1</t>
  </si>
  <si>
    <t>海绵状血管瘤切除术(中)-6周岁及以下儿童加收</t>
  </si>
  <si>
    <t>331602007-1</t>
  </si>
  <si>
    <t>海绵状血管瘤切除术(小)-6周岁及以下儿童加收</t>
  </si>
  <si>
    <t>331602007-2</t>
  </si>
  <si>
    <t>海绵状血管瘤切除术(小)-激光手术加收</t>
  </si>
  <si>
    <t>340100017-1</t>
  </si>
  <si>
    <t>超声波治疗-联合治疗加收</t>
  </si>
  <si>
    <t>45分钟 /次</t>
  </si>
  <si>
    <t>40分钟 /次</t>
  </si>
  <si>
    <t>30分钟 /次</t>
  </si>
  <si>
    <t>药厂已配置好的单瓶药物集中调配不 收费</t>
  </si>
  <si>
    <t>不足半小时按半小时收取。 无痛胃镜、肠镜、宫腔镜、人流分别按照 450 元/次（含麻醉及相关操作、耗材费用，不含胃镜、肠镜、宫腔镜及人流等诊疗费用。同时开展上述两种及两种以上无痛诊疗按照 680 元/次）收取，无痛支气管镜按照 550 元/次收取（不含支气管镜诊疗费用），无痛分娩按照 1800 元/次收取（含麻醉及相关操作、耗材费用，不含分娩费用）。</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</si>
</sst>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_);[Red]\(0\)"/>
    <numFmt numFmtId="178" formatCode="0_ "/>
    <numFmt numFmtId="179" formatCode="#,##0_ "/>
    <numFmt numFmtId="180" formatCode="0.0"/>
  </numFmts>
  <fonts count="75">
    <font>
      <sz val="11"/>
      <color theme="1"/>
      <name val="宋体"/>
      <charset val="134"/>
      <scheme val="minor"/>
    </font>
    <font>
      <b/>
      <sz val="11"/>
      <color theme="1"/>
      <name val="宋体"/>
      <charset val="134"/>
      <scheme val="minor"/>
    </font>
    <font>
      <sz val="11"/>
      <name val="宋体"/>
      <charset val="134"/>
      <scheme val="minor"/>
    </font>
    <font>
      <b/>
      <sz val="10"/>
      <color theme="1"/>
      <name val="仿宋"/>
      <charset val="134"/>
    </font>
    <font>
      <b/>
      <sz val="10"/>
      <color theme="1"/>
      <name val="宋体"/>
      <charset val="134"/>
    </font>
    <font>
      <b/>
      <sz val="10"/>
      <color rgb="FF00B0F0"/>
      <name val="仿宋"/>
      <charset val="134"/>
    </font>
    <font>
      <b/>
      <sz val="10"/>
      <color rgb="FFFF0000"/>
      <name val="仿宋"/>
      <charset val="134"/>
    </font>
    <font>
      <sz val="11"/>
      <color theme="1"/>
      <name val="宋体"/>
      <charset val="134"/>
    </font>
    <font>
      <sz val="10"/>
      <color rgb="FF00B0F0"/>
      <name val="仿宋"/>
      <charset val="134"/>
    </font>
    <font>
      <sz val="10"/>
      <color theme="1"/>
      <name val="仿宋"/>
      <charset val="134"/>
    </font>
    <font>
      <sz val="10"/>
      <color rgb="FFFF0000"/>
      <name val="仿宋"/>
      <charset val="134"/>
    </font>
    <font>
      <sz val="10.5"/>
      <color theme="1"/>
      <name val="Times New Roman"/>
      <charset val="0"/>
    </font>
    <font>
      <sz val="10.5"/>
      <color theme="1"/>
      <name val="宋体"/>
      <charset val="134"/>
    </font>
    <font>
      <sz val="12"/>
      <color rgb="FF00B0F0"/>
      <name val="Times New Roman"/>
      <charset val="0"/>
    </font>
    <font>
      <sz val="9"/>
      <color theme="1"/>
      <name val="宋体"/>
      <charset val="134"/>
    </font>
    <font>
      <sz val="9"/>
      <color rgb="FFFF0000"/>
      <name val="宋体"/>
      <charset val="134"/>
    </font>
    <font>
      <sz val="10"/>
      <color rgb="FFFF0000"/>
      <name val="仿宋"/>
      <charset val="0"/>
    </font>
    <font>
      <sz val="10"/>
      <color rgb="FFFF0000"/>
      <name val="宋体"/>
      <charset val="134"/>
    </font>
    <font>
      <sz val="10"/>
      <color rgb="FF00B0F0"/>
      <name val="仿宋"/>
      <charset val="0"/>
    </font>
    <font>
      <sz val="10"/>
      <color rgb="FFFF0000"/>
      <name val="Times New Roman"/>
      <charset val="134"/>
    </font>
    <font>
      <sz val="10"/>
      <name val="仿宋"/>
      <charset val="0"/>
    </font>
    <font>
      <sz val="10"/>
      <name val="宋体"/>
      <charset val="0"/>
    </font>
    <font>
      <sz val="10"/>
      <name val="仿宋"/>
      <charset val="134"/>
    </font>
    <font>
      <b/>
      <sz val="10"/>
      <name val="仿宋"/>
      <charset val="134"/>
    </font>
    <font>
      <b/>
      <sz val="10"/>
      <color theme="8" tint="-0.25"/>
      <name val="仿宋"/>
      <charset val="134"/>
    </font>
    <font>
      <b/>
      <sz val="10"/>
      <name val="仿宋"/>
      <charset val="0"/>
    </font>
    <font>
      <b/>
      <sz val="10"/>
      <name val="宋体"/>
      <charset val="0"/>
    </font>
    <font>
      <sz val="10"/>
      <name val="宋体"/>
      <charset val="134"/>
    </font>
    <font>
      <b/>
      <sz val="10"/>
      <name val="宋体"/>
      <charset val="134"/>
    </font>
    <font>
      <b/>
      <sz val="10"/>
      <color rgb="FFFF0000"/>
      <name val="宋体"/>
      <charset val="134"/>
      <scheme val="minor"/>
    </font>
    <font>
      <b/>
      <sz val="10"/>
      <color rgb="FF00B0F0"/>
      <name val="宋体"/>
      <charset val="134"/>
      <scheme val="minor"/>
    </font>
    <font>
      <b/>
      <sz val="10"/>
      <color theme="1"/>
      <name val="宋体"/>
      <charset val="134"/>
      <scheme val="minor"/>
    </font>
    <font>
      <sz val="9"/>
      <name val="宋体"/>
      <charset val="134"/>
    </font>
    <font>
      <sz val="9"/>
      <color rgb="FF00B0F0"/>
      <name val="宋体"/>
      <charset val="134"/>
    </font>
    <font>
      <sz val="11"/>
      <color rgb="FFFF0000"/>
      <name val="宋体"/>
      <charset val="134"/>
      <scheme val="minor"/>
    </font>
    <font>
      <sz val="11"/>
      <color rgb="FF00B0F0"/>
      <name val="宋体"/>
      <charset val="134"/>
      <scheme val="minor"/>
    </font>
    <font>
      <sz val="11"/>
      <name val="宋体"/>
      <charset val="134"/>
    </font>
    <font>
      <sz val="11"/>
      <color rgb="FFFF0000"/>
      <name val="宋体"/>
      <charset val="134"/>
    </font>
    <font>
      <sz val="24"/>
      <color theme="1"/>
      <name val="黑体"/>
      <charset val="134"/>
    </font>
    <font>
      <sz val="11"/>
      <color theme="1"/>
      <name val="方正小标宋_GBK"/>
      <charset val="134"/>
    </font>
    <font>
      <sz val="11"/>
      <color theme="1"/>
      <name val="仿宋_GB2312"/>
      <charset val="134"/>
    </font>
    <font>
      <b/>
      <sz val="11"/>
      <color theme="1"/>
      <name val="宋体"/>
      <charset val="134"/>
    </font>
    <font>
      <b/>
      <sz val="11"/>
      <name val="宋体"/>
      <charset val="134"/>
    </font>
    <font>
      <b/>
      <sz val="11"/>
      <color theme="1"/>
      <name val="仿宋_GB2312"/>
      <charset val="134"/>
    </font>
    <font>
      <sz val="11"/>
      <name val="宋体"/>
      <charset val="0"/>
    </font>
    <font>
      <sz val="11"/>
      <color theme="1"/>
      <name val="Times New Roman"/>
      <charset val="0"/>
    </font>
    <font>
      <i/>
      <sz val="11"/>
      <color theme="1"/>
      <name val="Times New Roman"/>
      <charset val="0"/>
    </font>
    <font>
      <sz val="12"/>
      <color theme="1"/>
      <name val="Times New Roman"/>
      <charset val="0"/>
    </font>
    <font>
      <sz val="12"/>
      <color theme="1"/>
      <name val="仿宋_GB2312"/>
      <charset val="134"/>
    </font>
    <font>
      <b/>
      <i/>
      <sz val="11"/>
      <color theme="1"/>
      <name val="Times New Roman"/>
      <charset val="0"/>
    </font>
    <font>
      <sz val="10"/>
      <name val="方正书宋简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b/>
      <sz val="9"/>
      <name val="宋体"/>
      <charset val="134"/>
    </font>
    <font>
      <sz val="9"/>
      <name val="宋体"/>
      <charset val="134"/>
    </font>
  </fonts>
  <fills count="36">
    <fill>
      <patternFill patternType="none"/>
    </fill>
    <fill>
      <patternFill patternType="gray125"/>
    </fill>
    <fill>
      <patternFill patternType="solid">
        <fgColor theme="9" tint="0.6"/>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5" borderId="8" applyNumberFormat="0" applyFont="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9" applyNumberFormat="0" applyFill="0" applyAlignment="0" applyProtection="0">
      <alignment vertical="center"/>
    </xf>
    <xf numFmtId="0" fontId="58" fillId="0" borderId="9" applyNumberFormat="0" applyFill="0" applyAlignment="0" applyProtection="0">
      <alignment vertical="center"/>
    </xf>
    <xf numFmtId="0" fontId="59" fillId="0" borderId="10" applyNumberFormat="0" applyFill="0" applyAlignment="0" applyProtection="0">
      <alignment vertical="center"/>
    </xf>
    <xf numFmtId="0" fontId="59" fillId="0" borderId="0" applyNumberFormat="0" applyFill="0" applyBorder="0" applyAlignment="0" applyProtection="0">
      <alignment vertical="center"/>
    </xf>
    <xf numFmtId="0" fontId="60" fillId="6" borderId="11" applyNumberFormat="0" applyAlignment="0" applyProtection="0">
      <alignment vertical="center"/>
    </xf>
    <xf numFmtId="0" fontId="61" fillId="7" borderId="12" applyNumberFormat="0" applyAlignment="0" applyProtection="0">
      <alignment vertical="center"/>
    </xf>
    <xf numFmtId="0" fontId="62" fillId="7" borderId="11" applyNumberFormat="0" applyAlignment="0" applyProtection="0">
      <alignment vertical="center"/>
    </xf>
    <xf numFmtId="0" fontId="63" fillId="8" borderId="13" applyNumberFormat="0" applyAlignment="0" applyProtection="0">
      <alignment vertical="center"/>
    </xf>
    <xf numFmtId="0" fontId="64" fillId="0" borderId="14" applyNumberFormat="0" applyFill="0" applyAlignment="0" applyProtection="0">
      <alignment vertical="center"/>
    </xf>
    <xf numFmtId="0" fontId="65" fillId="0" borderId="15" applyNumberFormat="0" applyFill="0" applyAlignment="0" applyProtection="0">
      <alignment vertical="center"/>
    </xf>
    <xf numFmtId="0" fontId="66" fillId="9" borderId="0" applyNumberFormat="0" applyBorder="0" applyAlignment="0" applyProtection="0">
      <alignment vertical="center"/>
    </xf>
    <xf numFmtId="0" fontId="67" fillId="10" borderId="0" applyNumberFormat="0" applyBorder="0" applyAlignment="0" applyProtection="0">
      <alignment vertical="center"/>
    </xf>
    <xf numFmtId="0" fontId="68" fillId="11" borderId="0" applyNumberFormat="0" applyBorder="0" applyAlignment="0" applyProtection="0">
      <alignment vertical="center"/>
    </xf>
    <xf numFmtId="0" fontId="69" fillId="12"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69" fillId="15" borderId="0" applyNumberFormat="0" applyBorder="0" applyAlignment="0" applyProtection="0">
      <alignment vertical="center"/>
    </xf>
    <xf numFmtId="0" fontId="69" fillId="16" borderId="0" applyNumberFormat="0" applyBorder="0" applyAlignment="0" applyProtection="0">
      <alignment vertical="center"/>
    </xf>
    <xf numFmtId="0" fontId="70" fillId="17" borderId="0" applyNumberFormat="0" applyBorder="0" applyAlignment="0" applyProtection="0">
      <alignment vertical="center"/>
    </xf>
    <xf numFmtId="0" fontId="70" fillId="18" borderId="0" applyNumberFormat="0" applyBorder="0" applyAlignment="0" applyProtection="0">
      <alignment vertical="center"/>
    </xf>
    <xf numFmtId="0" fontId="69" fillId="19" borderId="0" applyNumberFormat="0" applyBorder="0" applyAlignment="0" applyProtection="0">
      <alignment vertical="center"/>
    </xf>
    <xf numFmtId="0" fontId="69" fillId="20" borderId="0" applyNumberFormat="0" applyBorder="0" applyAlignment="0" applyProtection="0">
      <alignment vertical="center"/>
    </xf>
    <xf numFmtId="0" fontId="70" fillId="21" borderId="0" applyNumberFormat="0" applyBorder="0" applyAlignment="0" applyProtection="0">
      <alignment vertical="center"/>
    </xf>
    <xf numFmtId="0" fontId="70" fillId="22" borderId="0" applyNumberFormat="0" applyBorder="0" applyAlignment="0" applyProtection="0">
      <alignment vertical="center"/>
    </xf>
    <xf numFmtId="0" fontId="69" fillId="23" borderId="0" applyNumberFormat="0" applyBorder="0" applyAlignment="0" applyProtection="0">
      <alignment vertical="center"/>
    </xf>
    <xf numFmtId="0" fontId="69" fillId="24" borderId="0" applyNumberFormat="0" applyBorder="0" applyAlignment="0" applyProtection="0">
      <alignment vertical="center"/>
    </xf>
    <xf numFmtId="0" fontId="70" fillId="25" borderId="0" applyNumberFormat="0" applyBorder="0" applyAlignment="0" applyProtection="0">
      <alignment vertical="center"/>
    </xf>
    <xf numFmtId="0" fontId="70" fillId="26" borderId="0" applyNumberFormat="0" applyBorder="0" applyAlignment="0" applyProtection="0">
      <alignment vertical="center"/>
    </xf>
    <xf numFmtId="0" fontId="69" fillId="27" borderId="0" applyNumberFormat="0" applyBorder="0" applyAlignment="0" applyProtection="0">
      <alignment vertical="center"/>
    </xf>
    <xf numFmtId="0" fontId="69" fillId="28" borderId="0" applyNumberFormat="0" applyBorder="0" applyAlignment="0" applyProtection="0">
      <alignment vertical="center"/>
    </xf>
    <xf numFmtId="0" fontId="70" fillId="29" borderId="0" applyNumberFormat="0" applyBorder="0" applyAlignment="0" applyProtection="0">
      <alignment vertical="center"/>
    </xf>
    <xf numFmtId="0" fontId="70" fillId="30" borderId="0" applyNumberFormat="0" applyBorder="0" applyAlignment="0" applyProtection="0">
      <alignment vertical="center"/>
    </xf>
    <xf numFmtId="0" fontId="69" fillId="31" borderId="0" applyNumberFormat="0" applyBorder="0" applyAlignment="0" applyProtection="0">
      <alignment vertical="center"/>
    </xf>
    <xf numFmtId="0" fontId="69" fillId="32" borderId="0" applyNumberFormat="0" applyBorder="0" applyAlignment="0" applyProtection="0">
      <alignment vertical="center"/>
    </xf>
    <xf numFmtId="0" fontId="70" fillId="33" borderId="0" applyNumberFormat="0" applyBorder="0" applyAlignment="0" applyProtection="0">
      <alignment vertical="center"/>
    </xf>
    <xf numFmtId="0" fontId="70" fillId="34" borderId="0" applyNumberFormat="0" applyBorder="0" applyAlignment="0" applyProtection="0">
      <alignment vertical="center"/>
    </xf>
    <xf numFmtId="0" fontId="69" fillId="35" borderId="0" applyNumberFormat="0" applyBorder="0" applyAlignment="0" applyProtection="0">
      <alignment vertical="center"/>
    </xf>
    <xf numFmtId="0" fontId="71" fillId="0" borderId="0">
      <alignment vertical="center"/>
    </xf>
    <xf numFmtId="0" fontId="27" fillId="0" borderId="0">
      <alignment vertical="top" wrapText="1"/>
    </xf>
    <xf numFmtId="0" fontId="71" fillId="0" borderId="0">
      <alignment vertical="center"/>
    </xf>
    <xf numFmtId="0" fontId="71" fillId="0" borderId="0">
      <alignment vertical="center"/>
    </xf>
    <xf numFmtId="0" fontId="71" fillId="0" borderId="0">
      <alignment vertical="center"/>
    </xf>
    <xf numFmtId="0" fontId="72" fillId="0" borderId="0">
      <alignment vertical="center"/>
    </xf>
    <xf numFmtId="0" fontId="72" fillId="0" borderId="0">
      <alignment vertical="center"/>
    </xf>
  </cellStyleXfs>
  <cellXfs count="277">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ont="1">
      <alignment vertical="center"/>
    </xf>
    <xf numFmtId="0" fontId="0" fillId="0" borderId="0" xfId="0" applyFill="1">
      <alignment vertical="center"/>
    </xf>
    <xf numFmtId="0" fontId="2" fillId="0" borderId="0" xfId="0" applyFont="1">
      <alignment vertical="center"/>
    </xf>
    <xf numFmtId="0" fontId="0" fillId="2" borderId="0" xfId="0" applyFill="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2"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0" borderId="1" xfId="0" applyFill="1" applyBorder="1" applyAlignment="1">
      <alignment vertical="center"/>
    </xf>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3" borderId="1" xfId="0"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176" fontId="10"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0" fillId="0" borderId="3" xfId="0" applyFill="1" applyBorder="1" applyAlignment="1">
      <alignment vertical="center"/>
    </xf>
    <xf numFmtId="0" fontId="7" fillId="0" borderId="3" xfId="0" applyFont="1" applyFill="1" applyBorder="1" applyAlignment="1">
      <alignment horizontal="left" vertical="center" wrapText="1"/>
    </xf>
    <xf numFmtId="0" fontId="0" fillId="0" borderId="3" xfId="0" applyFill="1" applyBorder="1" applyAlignment="1">
      <alignment vertical="center" wrapText="1"/>
    </xf>
    <xf numFmtId="0" fontId="0" fillId="3" borderId="3" xfId="0" applyFill="1" applyBorder="1" applyAlignment="1">
      <alignment horizontal="center" vertical="center" wrapText="1"/>
    </xf>
    <xf numFmtId="0" fontId="8" fillId="3" borderId="3" xfId="0" applyFont="1" applyFill="1" applyBorder="1" applyAlignment="1">
      <alignment horizontal="center" vertical="center" wrapText="1"/>
    </xf>
    <xf numFmtId="10" fontId="9" fillId="3" borderId="1" xfId="0" applyNumberFormat="1" applyFont="1" applyFill="1" applyBorder="1" applyAlignment="1">
      <alignment horizontal="left" vertical="center" wrapText="1"/>
    </xf>
    <xf numFmtId="0" fontId="1" fillId="0" borderId="3" xfId="0" applyFont="1" applyFill="1" applyBorder="1" applyAlignment="1">
      <alignment vertical="center" wrapText="1"/>
    </xf>
    <xf numFmtId="0" fontId="11" fillId="0" borderId="1" xfId="49" applyFont="1" applyFill="1" applyBorder="1" applyAlignment="1">
      <alignment horizontal="left" vertical="center" wrapText="1"/>
    </xf>
    <xf numFmtId="0" fontId="12" fillId="0" borderId="1" xfId="49" applyFont="1" applyFill="1" applyBorder="1" applyAlignment="1">
      <alignment horizontal="left" vertical="center" wrapText="1"/>
    </xf>
    <xf numFmtId="0" fontId="12" fillId="0" borderId="1" xfId="49" applyFont="1" applyFill="1" applyBorder="1" applyAlignment="1">
      <alignment horizontal="center" vertical="center" wrapText="1"/>
    </xf>
    <xf numFmtId="0" fontId="0" fillId="3"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0" fontId="3" fillId="3" borderId="1" xfId="0" applyNumberFormat="1" applyFont="1" applyFill="1" applyBorder="1" applyAlignment="1">
      <alignment horizontal="left" vertical="center"/>
    </xf>
    <xf numFmtId="0" fontId="16" fillId="0" borderId="1" xfId="49" applyFont="1" applyFill="1" applyBorder="1" applyAlignment="1">
      <alignment horizontal="left" vertical="center" wrapText="1"/>
    </xf>
    <xf numFmtId="0" fontId="17" fillId="0" borderId="1" xfId="49" applyFont="1" applyFill="1" applyBorder="1" applyAlignment="1">
      <alignment horizontal="left" vertical="center" wrapText="1"/>
    </xf>
    <xf numFmtId="0" fontId="10" fillId="3" borderId="1" xfId="49" applyFont="1" applyFill="1" applyBorder="1" applyAlignment="1">
      <alignment horizontal="center" vertical="center" wrapText="1"/>
    </xf>
    <xf numFmtId="0" fontId="16" fillId="3" borderId="1" xfId="49"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177" fontId="19" fillId="3" borderId="1" xfId="49" applyNumberFormat="1" applyFont="1" applyFill="1" applyBorder="1" applyAlignment="1">
      <alignment horizontal="center" vertical="center" wrapText="1"/>
    </xf>
    <xf numFmtId="176" fontId="16" fillId="3" borderId="1" xfId="0" applyNumberFormat="1" applyFont="1" applyFill="1" applyBorder="1" applyAlignment="1">
      <alignment horizontal="center" vertical="center" wrapText="1"/>
    </xf>
    <xf numFmtId="10" fontId="6" fillId="3" borderId="1" xfId="0" applyNumberFormat="1" applyFont="1" applyFill="1" applyBorder="1" applyAlignment="1">
      <alignment horizontal="left" vertical="center"/>
    </xf>
    <xf numFmtId="0" fontId="20" fillId="0" borderId="1" xfId="49" applyFont="1" applyFill="1" applyBorder="1" applyAlignment="1">
      <alignment horizontal="left" vertical="center" wrapText="1"/>
    </xf>
    <xf numFmtId="0" fontId="21" fillId="0" borderId="1" xfId="49" applyFont="1" applyFill="1" applyBorder="1" applyAlignment="1">
      <alignment horizontal="left" vertical="center" wrapText="1"/>
    </xf>
    <xf numFmtId="0" fontId="22" fillId="0" borderId="1" xfId="49" applyFont="1" applyFill="1" applyBorder="1" applyAlignment="1">
      <alignment horizontal="center" vertical="center" wrapText="1"/>
    </xf>
    <xf numFmtId="0" fontId="20" fillId="0" borderId="1" xfId="49"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3" borderId="1" xfId="0" applyFont="1" applyFill="1" applyBorder="1" applyAlignment="1">
      <alignment horizontal="center" vertical="center"/>
    </xf>
    <xf numFmtId="176" fontId="17" fillId="0" borderId="1" xfId="0" applyNumberFormat="1" applyFont="1" applyFill="1" applyBorder="1" applyAlignment="1">
      <alignment horizontal="center" vertical="center" wrapText="1"/>
    </xf>
    <xf numFmtId="10" fontId="23" fillId="3" borderId="1" xfId="0" applyNumberFormat="1" applyFont="1" applyFill="1" applyBorder="1" applyAlignment="1">
      <alignment horizontal="left" vertical="center"/>
    </xf>
    <xf numFmtId="0" fontId="2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76" fontId="16" fillId="0" borderId="1" xfId="0" applyNumberFormat="1" applyFont="1" applyFill="1" applyBorder="1" applyAlignment="1">
      <alignment horizontal="center" vertical="center" wrapText="1"/>
    </xf>
    <xf numFmtId="10" fontId="23" fillId="0" borderId="1" xfId="0" applyNumberFormat="1" applyFont="1" applyFill="1" applyBorder="1" applyAlignment="1">
      <alignment horizontal="left" vertical="center"/>
    </xf>
    <xf numFmtId="10" fontId="24" fillId="0" borderId="1" xfId="0" applyNumberFormat="1" applyFont="1" applyFill="1" applyBorder="1" applyAlignment="1">
      <alignment horizontal="left" vertical="center"/>
    </xf>
    <xf numFmtId="0" fontId="25" fillId="0" borderId="1" xfId="49" applyFont="1" applyFill="1" applyBorder="1" applyAlignment="1">
      <alignment horizontal="left" vertical="center" wrapText="1"/>
    </xf>
    <xf numFmtId="0" fontId="26" fillId="0" borderId="1" xfId="49" applyFont="1" applyFill="1" applyBorder="1" applyAlignment="1">
      <alignment horizontal="left" vertical="center" wrapText="1"/>
    </xf>
    <xf numFmtId="0" fontId="20" fillId="0" borderId="1" xfId="49" applyFont="1" applyFill="1" applyBorder="1" applyAlignment="1">
      <alignment horizontal="center" vertical="center" wrapText="1"/>
    </xf>
    <xf numFmtId="0" fontId="18" fillId="0" borderId="1" xfId="0" applyFont="1" applyFill="1" applyBorder="1" applyAlignment="1">
      <alignment horizontal="center" vertical="center"/>
    </xf>
    <xf numFmtId="0" fontId="20" fillId="0" borderId="1" xfId="0" applyFont="1" applyFill="1" applyBorder="1" applyAlignment="1">
      <alignment horizontal="center" vertical="center"/>
    </xf>
    <xf numFmtId="176" fontId="16"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xf>
    <xf numFmtId="0" fontId="27" fillId="0" borderId="1" xfId="49" applyFont="1" applyFill="1" applyBorder="1" applyAlignment="1">
      <alignment horizontal="left" vertical="center" wrapText="1"/>
    </xf>
    <xf numFmtId="0" fontId="2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2" fillId="3" borderId="1" xfId="49" applyFont="1" applyFill="1" applyBorder="1" applyAlignment="1">
      <alignment horizontal="center" vertical="center" wrapText="1"/>
    </xf>
    <xf numFmtId="1" fontId="20" fillId="3" borderId="1" xfId="49" applyNumberFormat="1" applyFont="1" applyFill="1" applyBorder="1" applyAlignment="1">
      <alignment horizontal="center" vertical="center" wrapText="1"/>
    </xf>
    <xf numFmtId="0" fontId="22" fillId="3" borderId="1" xfId="0" applyFont="1" applyFill="1" applyBorder="1" applyAlignment="1">
      <alignment horizontal="center" vertical="center"/>
    </xf>
    <xf numFmtId="0" fontId="9" fillId="2" borderId="1" xfId="0" applyFont="1" applyFill="1" applyBorder="1" applyAlignment="1">
      <alignment vertical="center" wrapText="1"/>
    </xf>
    <xf numFmtId="0" fontId="28" fillId="2" borderId="1" xfId="0" applyFont="1" applyFill="1" applyBorder="1" applyAlignment="1">
      <alignment horizontal="left"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176" fontId="10" fillId="2" borderId="1" xfId="0" applyNumberFormat="1" applyFont="1" applyFill="1" applyBorder="1" applyAlignment="1">
      <alignment horizontal="center" vertical="center"/>
    </xf>
    <xf numFmtId="0" fontId="9" fillId="2" borderId="1" xfId="0" applyFont="1" applyFill="1" applyBorder="1" applyAlignment="1">
      <alignment horizontal="left" vertical="center"/>
    </xf>
    <xf numFmtId="178"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9" fontId="23" fillId="0" borderId="1" xfId="3" applyFont="1" applyFill="1" applyBorder="1" applyAlignment="1">
      <alignment horizontal="center" vertical="center"/>
    </xf>
    <xf numFmtId="0" fontId="5" fillId="0" borderId="1" xfId="0" applyFont="1" applyFill="1" applyBorder="1" applyAlignment="1">
      <alignment horizontal="center" vertical="center"/>
    </xf>
    <xf numFmtId="178" fontId="9" fillId="0" borderId="1" xfId="0" applyNumberFormat="1" applyFont="1" applyFill="1" applyBorder="1" applyAlignment="1">
      <alignment horizontal="left" vertical="center" wrapText="1"/>
    </xf>
    <xf numFmtId="176" fontId="9" fillId="3"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9" fontId="22" fillId="0" borderId="1" xfId="3"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9" fontId="23" fillId="3" borderId="1" xfId="3" applyFont="1" applyFill="1" applyBorder="1" applyAlignment="1">
      <alignment horizontal="left" vertical="center"/>
    </xf>
    <xf numFmtId="178" fontId="19" fillId="0" borderId="4" xfId="49" applyNumberFormat="1" applyFont="1" applyFill="1" applyBorder="1" applyAlignment="1">
      <alignment horizontal="left" vertical="center" wrapText="1"/>
    </xf>
    <xf numFmtId="176" fontId="6" fillId="3" borderId="1" xfId="0" applyNumberFormat="1" applyFont="1" applyFill="1" applyBorder="1" applyAlignment="1">
      <alignment horizontal="center" vertical="center"/>
    </xf>
    <xf numFmtId="0" fontId="6" fillId="4" borderId="1" xfId="0" applyFont="1" applyFill="1" applyBorder="1" applyAlignment="1">
      <alignment horizontal="left" vertical="center"/>
    </xf>
    <xf numFmtId="176" fontId="17" fillId="3" borderId="1" xfId="0" applyNumberFormat="1" applyFont="1" applyFill="1" applyBorder="1" applyAlignment="1">
      <alignment horizontal="left" vertical="center" wrapText="1"/>
    </xf>
    <xf numFmtId="176" fontId="10" fillId="3" borderId="1" xfId="0" applyNumberFormat="1" applyFont="1" applyFill="1" applyBorder="1" applyAlignment="1">
      <alignment horizontal="left" vertical="center"/>
    </xf>
    <xf numFmtId="1" fontId="5" fillId="3" borderId="1" xfId="0" applyNumberFormat="1" applyFont="1" applyFill="1" applyBorder="1" applyAlignment="1">
      <alignment horizontal="center" vertical="center"/>
    </xf>
    <xf numFmtId="178" fontId="9" fillId="0" borderId="1" xfId="0" applyNumberFormat="1" applyFont="1" applyFill="1" applyBorder="1" applyAlignment="1">
      <alignment horizontal="left" vertical="center"/>
    </xf>
    <xf numFmtId="176" fontId="23" fillId="3" borderId="1" xfId="0" applyNumberFormat="1" applyFont="1" applyFill="1" applyBorder="1" applyAlignment="1">
      <alignment horizontal="center" vertical="center"/>
    </xf>
    <xf numFmtId="0" fontId="23" fillId="4" borderId="1" xfId="0" applyFont="1" applyFill="1" applyBorder="1" applyAlignment="1">
      <alignment horizontal="left" vertical="center"/>
    </xf>
    <xf numFmtId="176" fontId="10" fillId="0" borderId="1" xfId="0" applyNumberFormat="1" applyFont="1" applyFill="1" applyBorder="1" applyAlignment="1">
      <alignment horizontal="left" vertical="center"/>
    </xf>
    <xf numFmtId="1" fontId="8" fillId="0" borderId="1"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xf>
    <xf numFmtId="9" fontId="23" fillId="0" borderId="1" xfId="3" applyFont="1" applyFill="1" applyBorder="1" applyAlignment="1">
      <alignment horizontal="left" vertical="center"/>
    </xf>
    <xf numFmtId="0" fontId="9" fillId="0" borderId="1" xfId="0" applyFont="1" applyFill="1" applyBorder="1" applyAlignment="1">
      <alignment horizontal="left" vertical="center"/>
    </xf>
    <xf numFmtId="0" fontId="20" fillId="0" borderId="1" xfId="0" applyFont="1" applyFill="1" applyBorder="1" applyAlignment="1">
      <alignment horizontal="left" vertical="center"/>
    </xf>
    <xf numFmtId="178" fontId="27" fillId="0" borderId="1" xfId="0" applyNumberFormat="1" applyFont="1" applyFill="1" applyBorder="1" applyAlignment="1">
      <alignment horizontal="left" vertical="center" wrapText="1"/>
    </xf>
    <xf numFmtId="176" fontId="27" fillId="0" borderId="1" xfId="0" applyNumberFormat="1" applyFont="1" applyFill="1" applyBorder="1" applyAlignment="1">
      <alignment horizontal="center" vertical="center" wrapText="1"/>
    </xf>
    <xf numFmtId="0" fontId="9" fillId="3" borderId="1" xfId="0" applyFont="1" applyFill="1" applyBorder="1" applyAlignment="1">
      <alignment horizontal="left" vertical="center"/>
    </xf>
    <xf numFmtId="178" fontId="22" fillId="0" borderId="1" xfId="0" applyNumberFormat="1" applyFont="1" applyFill="1" applyBorder="1" applyAlignment="1">
      <alignment horizontal="left" vertical="center"/>
    </xf>
    <xf numFmtId="0" fontId="20" fillId="0" borderId="1" xfId="49" applyNumberFormat="1" applyFont="1" applyFill="1" applyBorder="1" applyAlignment="1">
      <alignment horizontal="left" vertical="center" wrapText="1"/>
    </xf>
    <xf numFmtId="176" fontId="6" fillId="0" borderId="1" xfId="0" applyNumberFormat="1" applyFont="1" applyFill="1" applyBorder="1" applyAlignment="1">
      <alignment horizontal="left" vertical="center"/>
    </xf>
    <xf numFmtId="1" fontId="5" fillId="0" borderId="1" xfId="0" applyNumberFormat="1" applyFont="1" applyFill="1" applyBorder="1" applyAlignment="1">
      <alignment horizontal="center" vertical="center"/>
    </xf>
    <xf numFmtId="0" fontId="22" fillId="3" borderId="1" xfId="0" applyFont="1" applyFill="1" applyBorder="1" applyAlignment="1">
      <alignment horizontal="left" vertical="center"/>
    </xf>
    <xf numFmtId="176" fontId="6" fillId="3" borderId="1" xfId="0" applyNumberFormat="1" applyFont="1" applyFill="1" applyBorder="1" applyAlignment="1">
      <alignment horizontal="left" vertical="center"/>
    </xf>
    <xf numFmtId="178" fontId="9" fillId="2" borderId="1" xfId="0" applyNumberFormat="1" applyFont="1" applyFill="1" applyBorder="1" applyAlignment="1">
      <alignment horizontal="left" vertical="center"/>
    </xf>
    <xf numFmtId="176" fontId="23" fillId="2" borderId="1" xfId="0" applyNumberFormat="1" applyFont="1" applyFill="1" applyBorder="1" applyAlignment="1">
      <alignment horizontal="center" vertical="center"/>
    </xf>
    <xf numFmtId="9" fontId="23" fillId="2" borderId="1" xfId="3" applyFont="1" applyFill="1" applyBorder="1" applyAlignment="1">
      <alignment horizontal="left" vertical="center"/>
    </xf>
    <xf numFmtId="176" fontId="10" fillId="2" borderId="1" xfId="0" applyNumberFormat="1" applyFont="1" applyFill="1" applyBorder="1" applyAlignment="1">
      <alignment horizontal="left" vertical="center"/>
    </xf>
    <xf numFmtId="0" fontId="8" fillId="2" borderId="1" xfId="0" applyFont="1" applyFill="1" applyBorder="1" applyAlignment="1">
      <alignment horizontal="center" vertical="center"/>
    </xf>
    <xf numFmtId="0" fontId="3" fillId="0" borderId="4" xfId="0" applyFont="1" applyFill="1" applyBorder="1" applyAlignment="1">
      <alignment horizontal="center" vertical="center"/>
    </xf>
    <xf numFmtId="176" fontId="29" fillId="3" borderId="5" xfId="0" applyNumberFormat="1" applyFont="1" applyFill="1" applyBorder="1" applyAlignment="1">
      <alignment horizontal="left" vertical="center"/>
    </xf>
    <xf numFmtId="0" fontId="30" fillId="3" borderId="5" xfId="0" applyFont="1" applyFill="1" applyBorder="1" applyAlignment="1">
      <alignment horizontal="center" vertical="center"/>
    </xf>
    <xf numFmtId="0" fontId="31" fillId="0" borderId="5" xfId="0" applyFont="1" applyFill="1" applyBorder="1" applyAlignment="1">
      <alignment horizontal="center" vertical="center" wrapText="1"/>
    </xf>
    <xf numFmtId="178" fontId="31" fillId="3" borderId="5" xfId="0" applyNumberFormat="1" applyFont="1" applyFill="1" applyBorder="1" applyAlignment="1">
      <alignment horizontal="center" vertical="center"/>
    </xf>
    <xf numFmtId="176" fontId="9" fillId="3" borderId="1" xfId="0" applyNumberFormat="1" applyFont="1" applyFill="1" applyBorder="1" applyAlignment="1">
      <alignment horizontal="left" vertical="center" wrapText="1"/>
    </xf>
    <xf numFmtId="176" fontId="10" fillId="3" borderId="1"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178" fontId="9"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xf>
    <xf numFmtId="0" fontId="3" fillId="4" borderId="1" xfId="0" applyFont="1" applyFill="1" applyBorder="1" applyAlignment="1">
      <alignment horizontal="left" vertical="center"/>
    </xf>
    <xf numFmtId="178" fontId="14" fillId="0" borderId="1" xfId="0" applyNumberFormat="1" applyFont="1" applyFill="1" applyBorder="1" applyAlignment="1">
      <alignment horizontal="center" vertical="center" wrapText="1"/>
    </xf>
    <xf numFmtId="10" fontId="3" fillId="3" borderId="1" xfId="0" applyNumberFormat="1" applyFont="1" applyFill="1" applyBorder="1" applyAlignment="1">
      <alignment horizontal="left" vertical="center" wrapText="1"/>
    </xf>
    <xf numFmtId="178" fontId="10" fillId="0" borderId="1" xfId="0" applyNumberFormat="1" applyFont="1" applyFill="1" applyBorder="1" applyAlignment="1">
      <alignment horizontal="left" vertical="center"/>
    </xf>
    <xf numFmtId="0" fontId="17" fillId="3" borderId="1" xfId="0" applyFont="1" applyFill="1" applyBorder="1" applyAlignment="1">
      <alignment horizontal="left" vertical="center" wrapText="1"/>
    </xf>
    <xf numFmtId="0" fontId="5" fillId="3" borderId="1" xfId="0" applyFont="1" applyFill="1" applyBorder="1" applyAlignment="1">
      <alignment horizontal="left" vertical="center"/>
    </xf>
    <xf numFmtId="10" fontId="6" fillId="3" borderId="1" xfId="0" applyNumberFormat="1" applyFont="1" applyFill="1" applyBorder="1" applyAlignment="1">
      <alignment horizontal="left" vertical="center" wrapText="1"/>
    </xf>
    <xf numFmtId="178" fontId="10" fillId="3" borderId="1" xfId="0" applyNumberFormat="1" applyFont="1" applyFill="1" applyBorder="1" applyAlignment="1">
      <alignment horizontal="left" vertical="center"/>
    </xf>
    <xf numFmtId="176" fontId="23" fillId="3" borderId="1" xfId="0" applyNumberFormat="1" applyFont="1" applyFill="1" applyBorder="1" applyAlignment="1">
      <alignment horizontal="left" vertical="center"/>
    </xf>
    <xf numFmtId="10" fontId="23" fillId="3" borderId="1" xfId="0" applyNumberFormat="1" applyFont="1" applyFill="1" applyBorder="1" applyAlignment="1">
      <alignment horizontal="left" vertical="center" wrapText="1"/>
    </xf>
    <xf numFmtId="178" fontId="9" fillId="3" borderId="1" xfId="0" applyNumberFormat="1" applyFont="1" applyFill="1" applyBorder="1" applyAlignment="1">
      <alignment horizontal="left" vertical="center"/>
    </xf>
    <xf numFmtId="176" fontId="23"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10" fontId="23" fillId="0" borderId="1" xfId="0" applyNumberFormat="1" applyFont="1" applyFill="1" applyBorder="1" applyAlignment="1">
      <alignment horizontal="left" vertical="center" wrapText="1"/>
    </xf>
    <xf numFmtId="1" fontId="8" fillId="3" borderId="1" xfId="0" applyNumberFormat="1" applyFont="1" applyFill="1" applyBorder="1" applyAlignment="1">
      <alignment horizontal="left" vertical="center"/>
    </xf>
    <xf numFmtId="178" fontId="22" fillId="3" borderId="1" xfId="0" applyNumberFormat="1" applyFont="1" applyFill="1" applyBorder="1" applyAlignment="1">
      <alignment horizontal="left" vertical="center"/>
    </xf>
    <xf numFmtId="1" fontId="5" fillId="0" borderId="1" xfId="0" applyNumberFormat="1" applyFont="1" applyFill="1" applyBorder="1" applyAlignment="1">
      <alignment horizontal="left" vertical="center"/>
    </xf>
    <xf numFmtId="1" fontId="5" fillId="3" borderId="1" xfId="0" applyNumberFormat="1" applyFont="1" applyFill="1" applyBorder="1" applyAlignment="1">
      <alignment horizontal="left" vertical="center"/>
    </xf>
    <xf numFmtId="0" fontId="27" fillId="3" borderId="1" xfId="0" applyFont="1" applyFill="1" applyBorder="1" applyAlignment="1">
      <alignment horizontal="left" vertical="center" wrapText="1"/>
    </xf>
    <xf numFmtId="176" fontId="9"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9" fillId="2" borderId="1" xfId="0" applyFont="1" applyFill="1" applyBorder="1" applyAlignment="1">
      <alignment horizontal="left" vertical="center" wrapText="1"/>
    </xf>
    <xf numFmtId="176" fontId="31" fillId="0" borderId="5" xfId="0" applyNumberFormat="1" applyFont="1" applyFill="1" applyBorder="1" applyAlignment="1">
      <alignment horizontal="center" vertical="center"/>
    </xf>
    <xf numFmtId="0" fontId="31" fillId="0" borderId="2" xfId="0" applyFont="1" applyFill="1" applyBorder="1" applyAlignment="1">
      <alignment horizontal="center" vertical="center"/>
    </xf>
    <xf numFmtId="178" fontId="3" fillId="3" borderId="1" xfId="0" applyNumberFormat="1" applyFont="1" applyFill="1" applyBorder="1" applyAlignment="1">
      <alignment horizontal="center" vertical="center"/>
    </xf>
    <xf numFmtId="9" fontId="9"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xf>
    <xf numFmtId="10" fontId="9" fillId="3" borderId="1" xfId="0" applyNumberFormat="1" applyFont="1" applyFill="1" applyBorder="1" applyAlignment="1">
      <alignment horizontal="left" vertical="center"/>
    </xf>
    <xf numFmtId="176" fontId="9" fillId="3" borderId="1" xfId="0" applyNumberFormat="1" applyFont="1" applyFill="1" applyBorder="1" applyAlignment="1">
      <alignment horizontal="left" vertical="center"/>
    </xf>
    <xf numFmtId="10" fontId="10" fillId="3" borderId="1" xfId="0" applyNumberFormat="1" applyFont="1" applyFill="1" applyBorder="1" applyAlignment="1">
      <alignment horizontal="left" vertical="center"/>
    </xf>
    <xf numFmtId="176" fontId="27"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xf>
    <xf numFmtId="176" fontId="9" fillId="0" borderId="1" xfId="0" applyNumberFormat="1" applyFont="1" applyFill="1" applyBorder="1" applyAlignment="1">
      <alignment horizontal="left" vertical="center"/>
    </xf>
    <xf numFmtId="176" fontId="22" fillId="3" borderId="1" xfId="0" applyNumberFormat="1" applyFont="1" applyFill="1" applyBorder="1" applyAlignment="1">
      <alignment horizontal="left" vertical="center"/>
    </xf>
    <xf numFmtId="10" fontId="9" fillId="0" borderId="1" xfId="0" applyNumberFormat="1" applyFont="1" applyFill="1" applyBorder="1" applyAlignment="1">
      <alignment horizontal="left" vertical="center"/>
    </xf>
    <xf numFmtId="0" fontId="0" fillId="0" borderId="0" xfId="0" applyAlignment="1">
      <alignment vertical="center" wrapText="1"/>
    </xf>
    <xf numFmtId="0" fontId="0" fillId="0" borderId="0" xfId="0" applyFill="1" applyBorder="1" applyAlignment="1">
      <alignment vertical="center"/>
    </xf>
    <xf numFmtId="0" fontId="32" fillId="0" borderId="0" xfId="0" applyFont="1" applyFill="1" applyBorder="1" applyAlignment="1">
      <alignment horizontal="left" vertical="center" wrapText="1"/>
    </xf>
    <xf numFmtId="178" fontId="32" fillId="0" borderId="0" xfId="0" applyNumberFormat="1" applyFont="1" applyFill="1" applyBorder="1" applyAlignment="1">
      <alignment horizontal="center" vertical="center" wrapText="1"/>
    </xf>
    <xf numFmtId="178" fontId="33" fillId="0" borderId="0" xfId="0" applyNumberFormat="1" applyFont="1" applyFill="1" applyBorder="1" applyAlignment="1">
      <alignment horizontal="center" vertical="center" wrapText="1"/>
    </xf>
    <xf numFmtId="0" fontId="0" fillId="3" borderId="0" xfId="0" applyFill="1" applyBorder="1" applyAlignment="1">
      <alignment horizontal="center" vertical="center"/>
    </xf>
    <xf numFmtId="176" fontId="34" fillId="3" borderId="0" xfId="0" applyNumberFormat="1" applyFont="1" applyFill="1" applyBorder="1" applyAlignment="1">
      <alignment horizontal="center" vertical="center"/>
    </xf>
    <xf numFmtId="0" fontId="0" fillId="3" borderId="0" xfId="0" applyFill="1" applyBorder="1" applyAlignment="1">
      <alignment vertical="center"/>
    </xf>
    <xf numFmtId="178" fontId="0" fillId="0" borderId="0" xfId="0" applyNumberFormat="1" applyFill="1" applyBorder="1" applyAlignment="1">
      <alignment vertical="center"/>
    </xf>
    <xf numFmtId="176" fontId="0" fillId="3" borderId="0" xfId="0" applyNumberFormat="1" applyFill="1" applyBorder="1" applyAlignment="1">
      <alignment horizontal="center" vertical="center"/>
    </xf>
    <xf numFmtId="9" fontId="2" fillId="0" borderId="0" xfId="3" applyFont="1" applyFill="1" applyBorder="1" applyAlignment="1">
      <alignment vertical="center"/>
    </xf>
    <xf numFmtId="176" fontId="34" fillId="0" borderId="0" xfId="0" applyNumberFormat="1" applyFont="1" applyFill="1" applyBorder="1" applyAlignment="1">
      <alignment vertical="center"/>
    </xf>
    <xf numFmtId="0" fontId="35" fillId="0" borderId="0" xfId="0" applyFont="1" applyFill="1" applyBorder="1" applyAlignment="1">
      <alignment horizontal="center" vertical="center"/>
    </xf>
    <xf numFmtId="176" fontId="0" fillId="3" borderId="0" xfId="0" applyNumberFormat="1" applyFill="1" applyBorder="1" applyAlignment="1">
      <alignment vertical="center"/>
    </xf>
    <xf numFmtId="176" fontId="34" fillId="3" borderId="0" xfId="0" applyNumberFormat="1" applyFont="1" applyFill="1" applyBorder="1" applyAlignment="1">
      <alignment horizontal="left" vertical="center"/>
    </xf>
    <xf numFmtId="0" fontId="35" fillId="3" borderId="0" xfId="0" applyFont="1" applyFill="1" applyBorder="1" applyAlignment="1">
      <alignment vertical="center"/>
    </xf>
    <xf numFmtId="0" fontId="0" fillId="3" borderId="0" xfId="0" applyFill="1" applyBorder="1" applyAlignment="1">
      <alignment vertical="center" wrapText="1"/>
    </xf>
    <xf numFmtId="178" fontId="0" fillId="3" borderId="0" xfId="0" applyNumberFormat="1" applyFill="1" applyBorder="1" applyAlignment="1">
      <alignment vertical="center"/>
    </xf>
    <xf numFmtId="176" fontId="0" fillId="3" borderId="6" xfId="0" applyNumberFormat="1" applyFill="1" applyBorder="1" applyAlignment="1">
      <alignment vertical="center"/>
    </xf>
    <xf numFmtId="0" fontId="0" fillId="0" borderId="7" xfId="0" applyFill="1" applyBorder="1" applyAlignment="1">
      <alignment vertical="center"/>
    </xf>
    <xf numFmtId="0" fontId="31"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left" vertical="center"/>
    </xf>
    <xf numFmtId="0" fontId="36" fillId="0" borderId="0" xfId="0" applyFont="1" applyFill="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wrapText="1"/>
    </xf>
    <xf numFmtId="176" fontId="37" fillId="0" borderId="0" xfId="0" applyNumberFormat="1" applyFont="1" applyAlignment="1">
      <alignment horizontal="center" vertical="center"/>
    </xf>
    <xf numFmtId="0" fontId="7" fillId="0" borderId="0" xfId="0" applyFont="1" applyAlignment="1">
      <alignment horizontal="left" vertical="center"/>
    </xf>
    <xf numFmtId="0" fontId="38" fillId="0" borderId="0" xfId="0" applyFont="1" applyFill="1" applyAlignment="1">
      <alignment horizontal="center" vertical="center"/>
    </xf>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Fill="1" applyBorder="1" applyAlignment="1">
      <alignment horizontal="left" vertical="center"/>
    </xf>
    <xf numFmtId="0" fontId="39" fillId="0" borderId="0" xfId="0" applyFont="1" applyFill="1" applyBorder="1" applyAlignment="1">
      <alignment horizontal="left" vertical="center"/>
    </xf>
    <xf numFmtId="0" fontId="38" fillId="0" borderId="0" xfId="0" applyFont="1" applyAlignment="1">
      <alignment horizontal="left" vertical="center" wrapText="1"/>
    </xf>
    <xf numFmtId="0" fontId="36" fillId="0" borderId="0" xfId="0" applyFont="1" applyFill="1" applyBorder="1" applyAlignment="1">
      <alignment vertical="center"/>
    </xf>
    <xf numFmtId="0" fontId="36" fillId="0" borderId="0" xfId="0" applyFont="1" applyFill="1" applyBorder="1" applyAlignment="1">
      <alignment horizontal="left" vertical="center" wrapText="1"/>
    </xf>
    <xf numFmtId="0" fontId="40" fillId="0" borderId="0" xfId="49" applyFont="1" applyFill="1" applyBorder="1" applyAlignment="1">
      <alignment horizontal="left" vertical="center" wrapText="1"/>
    </xf>
    <xf numFmtId="178" fontId="36" fillId="0" borderId="0" xfId="0" applyNumberFormat="1" applyFont="1" applyFill="1" applyBorder="1" applyAlignment="1">
      <alignment horizontal="center" vertical="center" wrapText="1"/>
    </xf>
    <xf numFmtId="178" fontId="36" fillId="0" borderId="0" xfId="0" applyNumberFormat="1" applyFont="1" applyFill="1" applyBorder="1" applyAlignment="1">
      <alignment horizontal="left" vertical="center" wrapText="1"/>
    </xf>
    <xf numFmtId="176" fontId="36" fillId="0" borderId="0" xfId="0" applyNumberFormat="1" applyFont="1" applyFill="1" applyBorder="1" applyAlignment="1">
      <alignment horizontal="center" vertical="center"/>
    </xf>
    <xf numFmtId="0" fontId="41" fillId="0" borderId="1"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1" xfId="0" applyFont="1" applyFill="1" applyBorder="1" applyAlignment="1">
      <alignment horizontal="center" vertical="center" wrapText="1"/>
    </xf>
    <xf numFmtId="0" fontId="43" fillId="0" borderId="1" xfId="49" applyFont="1" applyFill="1" applyBorder="1" applyAlignment="1">
      <alignment horizontal="center" vertical="center" wrapText="1"/>
    </xf>
    <xf numFmtId="0" fontId="43" fillId="0" borderId="1" xfId="49" applyFont="1" applyFill="1" applyBorder="1" applyAlignment="1">
      <alignment horizontal="left" vertical="center" wrapText="1"/>
    </xf>
    <xf numFmtId="176" fontId="4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44" fillId="0" borderId="1" xfId="49" applyFont="1" applyFill="1" applyBorder="1" applyAlignment="1">
      <alignment horizontal="left" vertical="center" wrapText="1"/>
    </xf>
    <xf numFmtId="0" fontId="36" fillId="0" borderId="1" xfId="49" applyFont="1" applyFill="1" applyBorder="1" applyAlignment="1">
      <alignment horizontal="left" vertical="center" wrapText="1"/>
    </xf>
    <xf numFmtId="0" fontId="40" fillId="0" borderId="1" xfId="49"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176" fontId="36" fillId="0" borderId="1" xfId="0" applyNumberFormat="1" applyFont="1" applyFill="1" applyBorder="1" applyAlignment="1">
      <alignment horizontal="center" vertical="center" wrapText="1"/>
    </xf>
    <xf numFmtId="0" fontId="45" fillId="0" borderId="1" xfId="49" applyFont="1" applyFill="1" applyBorder="1" applyAlignment="1">
      <alignment horizontal="left" vertical="center" wrapText="1"/>
    </xf>
    <xf numFmtId="0" fontId="36" fillId="0" borderId="1" xfId="49" applyFont="1" applyFill="1" applyBorder="1" applyAlignment="1">
      <alignment horizontal="center" vertical="center" wrapText="1"/>
    </xf>
    <xf numFmtId="176" fontId="44"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49" applyFont="1" applyFill="1" applyBorder="1" applyAlignment="1">
      <alignment horizontal="center" vertical="center" wrapText="1"/>
    </xf>
    <xf numFmtId="176" fontId="44" fillId="0" borderId="1" xfId="0" applyNumberFormat="1" applyFont="1" applyFill="1" applyBorder="1" applyAlignment="1">
      <alignment horizontal="center" vertical="center"/>
    </xf>
    <xf numFmtId="176" fontId="36" fillId="0" borderId="1" xfId="0" applyNumberFormat="1" applyFont="1" applyFill="1" applyBorder="1" applyAlignment="1">
      <alignment horizontal="center" vertical="center"/>
    </xf>
    <xf numFmtId="0" fontId="45" fillId="0" borderId="1" xfId="49" applyFont="1" applyFill="1" applyBorder="1" applyAlignment="1">
      <alignment horizontal="center" vertical="center" wrapText="1"/>
    </xf>
    <xf numFmtId="0" fontId="40" fillId="0" borderId="1" xfId="49" applyFont="1" applyFill="1" applyBorder="1" applyAlignment="1">
      <alignment horizontal="center" vertical="center" wrapText="1"/>
    </xf>
    <xf numFmtId="179" fontId="45" fillId="0" borderId="1" xfId="0" applyNumberFormat="1" applyFont="1" applyFill="1" applyBorder="1" applyAlignment="1">
      <alignment horizontal="center" vertical="center" wrapText="1"/>
    </xf>
    <xf numFmtId="0" fontId="36" fillId="0" borderId="1" xfId="0" applyFont="1" applyFill="1" applyBorder="1" applyAlignment="1">
      <alignment horizontal="left" vertical="center"/>
    </xf>
    <xf numFmtId="1" fontId="44" fillId="0" borderId="1" xfId="3" applyNumberFormat="1" applyFont="1" applyFill="1" applyBorder="1" applyAlignment="1">
      <alignment horizontal="left" vertical="center" wrapText="1"/>
    </xf>
    <xf numFmtId="0" fontId="45" fillId="0" borderId="1" xfId="49" applyFont="1" applyFill="1" applyBorder="1" applyAlignment="1">
      <alignment horizontal="left" vertical="center"/>
    </xf>
    <xf numFmtId="0" fontId="46" fillId="0" borderId="1" xfId="49" applyFont="1" applyFill="1" applyBorder="1" applyAlignment="1">
      <alignment horizontal="left" vertical="center" wrapText="1"/>
    </xf>
    <xf numFmtId="0" fontId="36" fillId="0" borderId="1" xfId="50" applyFont="1" applyFill="1" applyBorder="1" applyAlignment="1">
      <alignment horizontal="center" vertical="center" wrapText="1"/>
    </xf>
    <xf numFmtId="0" fontId="44" fillId="0" borderId="1" xfId="50" applyFont="1" applyFill="1" applyBorder="1" applyAlignment="1">
      <alignment horizontal="left" vertical="center" wrapText="1"/>
    </xf>
    <xf numFmtId="0" fontId="36" fillId="0" borderId="1" xfId="50" applyFont="1" applyFill="1" applyBorder="1" applyAlignment="1">
      <alignment horizontal="left" vertical="center" wrapText="1"/>
    </xf>
    <xf numFmtId="0" fontId="45" fillId="0" borderId="1" xfId="50" applyFont="1" applyFill="1" applyBorder="1" applyAlignment="1">
      <alignment horizontal="left" vertical="center" wrapText="1"/>
    </xf>
    <xf numFmtId="176" fontId="36" fillId="0" borderId="0" xfId="0" applyNumberFormat="1" applyFont="1" applyFill="1" applyAlignment="1">
      <alignment horizontal="center" vertical="center"/>
    </xf>
    <xf numFmtId="1" fontId="36" fillId="0" borderId="1" xfId="0" applyNumberFormat="1" applyFont="1" applyFill="1" applyBorder="1" applyAlignment="1">
      <alignment horizontal="center" vertical="center"/>
    </xf>
    <xf numFmtId="180" fontId="36" fillId="0" borderId="1" xfId="0" applyNumberFormat="1" applyFont="1" applyFill="1" applyBorder="1" applyAlignment="1">
      <alignment horizontal="center" vertical="center"/>
    </xf>
    <xf numFmtId="0" fontId="36" fillId="0" borderId="1" xfId="0" applyNumberFormat="1" applyFont="1" applyFill="1" applyBorder="1" applyAlignment="1">
      <alignment horizontal="center" vertical="center"/>
    </xf>
    <xf numFmtId="179" fontId="45" fillId="0" borderId="1" xfId="0" applyNumberFormat="1" applyFont="1" applyFill="1" applyBorder="1" applyAlignment="1">
      <alignment horizontal="center" vertical="center"/>
    </xf>
    <xf numFmtId="0" fontId="2" fillId="0" borderId="1" xfId="53" applyFont="1" applyFill="1" applyBorder="1" applyAlignment="1">
      <alignment horizontal="center" vertical="center" wrapText="1"/>
    </xf>
    <xf numFmtId="0" fontId="47" fillId="0" borderId="1" xfId="49" applyFont="1" applyFill="1" applyBorder="1" applyAlignment="1">
      <alignment horizontal="center" vertical="center" wrapText="1"/>
    </xf>
    <xf numFmtId="0" fontId="48" fillId="0" borderId="1" xfId="49" applyFont="1" applyFill="1" applyBorder="1" applyAlignment="1">
      <alignment vertical="center" wrapText="1"/>
    </xf>
    <xf numFmtId="0" fontId="47" fillId="0" borderId="1" xfId="49" applyFont="1" applyFill="1" applyBorder="1" applyAlignment="1">
      <alignment vertical="center" wrapText="1"/>
    </xf>
    <xf numFmtId="0" fontId="48" fillId="0" borderId="1" xfId="49" applyFont="1" applyFill="1" applyBorder="1" applyAlignment="1">
      <alignment horizontal="center" vertical="center" wrapText="1"/>
    </xf>
    <xf numFmtId="9" fontId="48" fillId="0" borderId="1" xfId="3" applyNumberFormat="1" applyFont="1" applyFill="1" applyBorder="1" applyAlignment="1">
      <alignment vertical="center" wrapText="1"/>
    </xf>
    <xf numFmtId="0" fontId="32" fillId="0" borderId="1" xfId="0" applyFont="1" applyFill="1" applyBorder="1" applyAlignment="1">
      <alignment horizontal="center" vertical="center" wrapText="1"/>
    </xf>
    <xf numFmtId="0" fontId="44" fillId="0" borderId="1" xfId="49" applyNumberFormat="1" applyFont="1" applyFill="1" applyBorder="1" applyAlignment="1">
      <alignment horizontal="left" vertical="center" wrapText="1"/>
    </xf>
    <xf numFmtId="0" fontId="36" fillId="0" borderId="1" xfId="49" applyNumberFormat="1" applyFont="1" applyFill="1" applyBorder="1" applyAlignment="1">
      <alignment horizontal="left" vertical="center" wrapText="1"/>
    </xf>
    <xf numFmtId="0" fontId="45" fillId="0" borderId="1" xfId="49" applyNumberFormat="1" applyFont="1" applyFill="1" applyBorder="1" applyAlignment="1">
      <alignment horizontal="left" vertical="center" wrapText="1"/>
    </xf>
    <xf numFmtId="0" fontId="36" fillId="0" borderId="1" xfId="49" applyNumberFormat="1" applyFont="1" applyFill="1" applyBorder="1" applyAlignment="1">
      <alignment horizontal="center" vertical="center" wrapText="1"/>
    </xf>
    <xf numFmtId="178" fontId="32" fillId="0" borderId="1" xfId="0" applyNumberFormat="1" applyFont="1" applyFill="1" applyBorder="1" applyAlignment="1">
      <alignment horizontal="center" vertical="center" wrapText="1"/>
    </xf>
    <xf numFmtId="177" fontId="44" fillId="0" borderId="1" xfId="50" applyNumberFormat="1" applyFont="1" applyFill="1" applyBorder="1" applyAlignment="1">
      <alignment horizontal="left" vertical="center" wrapText="1"/>
    </xf>
    <xf numFmtId="0" fontId="49" fillId="0" borderId="1" xfId="49" applyFont="1" applyFill="1" applyBorder="1" applyAlignment="1">
      <alignment horizontal="left" vertical="center" wrapText="1"/>
    </xf>
    <xf numFmtId="2" fontId="36" fillId="0" borderId="1" xfId="49" applyNumberFormat="1" applyFont="1" applyFill="1" applyBorder="1" applyAlignment="1">
      <alignment horizontal="center" vertical="center" wrapText="1"/>
    </xf>
    <xf numFmtId="44" fontId="44" fillId="0" borderId="1" xfId="2" applyFont="1" applyFill="1" applyBorder="1" applyAlignment="1">
      <alignment horizontal="center" vertical="center" wrapText="1"/>
    </xf>
    <xf numFmtId="49" fontId="36" fillId="0" borderId="1" xfId="0" applyNumberFormat="1" applyFont="1" applyFill="1" applyBorder="1" applyAlignment="1">
      <alignment horizontal="left" vertical="center" wrapText="1"/>
    </xf>
    <xf numFmtId="0" fontId="36" fillId="0" borderId="1" xfId="53" applyFont="1" applyFill="1" applyBorder="1" applyAlignment="1">
      <alignment horizontal="left" vertical="center" wrapText="1"/>
    </xf>
    <xf numFmtId="0" fontId="36" fillId="0" borderId="1" xfId="0" applyFont="1" applyFill="1" applyBorder="1" applyAlignment="1">
      <alignment horizontal="center" vertical="center"/>
    </xf>
    <xf numFmtId="0" fontId="36" fillId="0" borderId="1" xfId="0" applyNumberFormat="1" applyFont="1" applyFill="1" applyBorder="1" applyAlignment="1">
      <alignment horizontal="left" vertical="center" wrapText="1"/>
    </xf>
    <xf numFmtId="0" fontId="50" fillId="0" borderId="1" xfId="0" applyFont="1" applyFill="1" applyBorder="1" applyAlignment="1">
      <alignment horizontal="justify" vertical="center" wrapText="1"/>
    </xf>
    <xf numFmtId="0" fontId="36" fillId="0" borderId="1" xfId="0" applyNumberFormat="1" applyFont="1" applyFill="1" applyBorder="1" applyAlignment="1">
      <alignment horizontal="center" vertical="center" wrapText="1"/>
    </xf>
    <xf numFmtId="178" fontId="51" fillId="0" borderId="1" xfId="53" applyNumberFormat="1" applyFont="1" applyFill="1" applyBorder="1" applyAlignment="1">
      <alignment horizontal="left" vertical="center" wrapText="1"/>
    </xf>
    <xf numFmtId="0" fontId="51" fillId="0" borderId="1" xfId="53" applyFont="1" applyFill="1" applyBorder="1" applyAlignment="1">
      <alignment horizontal="left" vertical="center" wrapText="1"/>
    </xf>
    <xf numFmtId="178" fontId="50" fillId="0" borderId="1" xfId="0" applyNumberFormat="1" applyFont="1" applyFill="1" applyBorder="1" applyAlignment="1">
      <alignment horizontal="justify" vertical="center" wrapText="1"/>
    </xf>
    <xf numFmtId="1" fontId="36" fillId="0" borderId="1" xfId="3" applyNumberFormat="1" applyFont="1" applyFill="1" applyBorder="1" applyAlignment="1">
      <alignment horizontal="left" vertical="center" wrapText="1"/>
    </xf>
    <xf numFmtId="0" fontId="36" fillId="0" borderId="1" xfId="0" applyFont="1" applyFill="1" applyBorder="1">
      <alignment vertical="center"/>
    </xf>
    <xf numFmtId="0" fontId="51" fillId="0" borderId="1" xfId="55" applyFont="1" applyFill="1" applyBorder="1" applyAlignment="1">
      <alignment horizontal="left" vertical="center" wrapText="1"/>
    </xf>
    <xf numFmtId="0" fontId="36" fillId="0" borderId="1" xfId="54" applyFont="1" applyFill="1" applyBorder="1" applyAlignment="1">
      <alignment horizontal="left"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Sheet1_1" xfId="50"/>
    <cellStyle name="常规_Sheet1 3" xfId="51"/>
    <cellStyle name="常规_Sheet1 2" xfId="52"/>
    <cellStyle name="常规_Sheet1 4" xfId="53"/>
    <cellStyle name="常规 14 2" xfId="54"/>
    <cellStyle name="常规 21" xfId="55"/>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6"/>
  <sheetViews>
    <sheetView tabSelected="1" topLeftCell="A93" workbookViewId="0">
      <selection activeCell="H94" sqref="H94:K94"/>
    </sheetView>
  </sheetViews>
  <sheetFormatPr defaultColWidth="8.88888888888889" defaultRowHeight="14.4"/>
  <cols>
    <col min="1" max="1" width="4.66666666666667" style="192" customWidth="1"/>
    <col min="2" max="2" width="12.2222222222222" style="193" customWidth="1"/>
    <col min="3" max="3" width="14" style="194" customWidth="1"/>
    <col min="4" max="4" width="37.1111111111111" style="195" customWidth="1"/>
    <col min="5" max="5" width="10.4444444444444" style="195" customWidth="1"/>
    <col min="6" max="6" width="5.22222222222222" style="196" customWidth="1"/>
    <col min="7" max="7" width="16.5555555555556" style="197" customWidth="1"/>
    <col min="8" max="8" width="8.11111111111111" style="198" customWidth="1"/>
    <col min="9" max="10" width="8.22222222222222" style="198" customWidth="1"/>
    <col min="11" max="11" width="7.66666666666667" style="198" customWidth="1"/>
  </cols>
  <sheetData>
    <row r="1" ht="21" customHeight="1" spans="1:2">
      <c r="A1" s="194" t="s">
        <v>0</v>
      </c>
      <c r="B1" s="199"/>
    </row>
    <row r="2" ht="46" customHeight="1" spans="1:11">
      <c r="A2" s="200" t="s">
        <v>1</v>
      </c>
      <c r="B2" s="201"/>
      <c r="C2" s="202"/>
      <c r="D2" s="203"/>
      <c r="E2" s="204"/>
      <c r="F2" s="201"/>
      <c r="G2" s="205"/>
      <c r="H2" s="201"/>
      <c r="I2" s="201"/>
      <c r="J2" s="201"/>
      <c r="K2" s="201"/>
    </row>
    <row r="3" ht="24" customHeight="1" spans="2:11">
      <c r="B3" s="206"/>
      <c r="C3" s="207"/>
      <c r="D3" s="208"/>
      <c r="E3" s="208"/>
      <c r="F3" s="209"/>
      <c r="G3" s="210"/>
      <c r="H3" s="211"/>
      <c r="I3" s="211"/>
      <c r="J3" s="243" t="s">
        <v>2</v>
      </c>
      <c r="K3" s="243"/>
    </row>
    <row r="4" s="190" customFormat="1" ht="37" customHeight="1" spans="1:11">
      <c r="A4" s="212" t="s">
        <v>3</v>
      </c>
      <c r="B4" s="213" t="s">
        <v>4</v>
      </c>
      <c r="C4" s="214" t="s">
        <v>5</v>
      </c>
      <c r="D4" s="215" t="s">
        <v>6</v>
      </c>
      <c r="E4" s="216" t="s">
        <v>7</v>
      </c>
      <c r="F4" s="214" t="s">
        <v>8</v>
      </c>
      <c r="G4" s="214" t="s">
        <v>9</v>
      </c>
      <c r="H4" s="217" t="s">
        <v>10</v>
      </c>
      <c r="I4" s="217" t="s">
        <v>11</v>
      </c>
      <c r="J4" s="217" t="s">
        <v>12</v>
      </c>
      <c r="K4" s="217" t="s">
        <v>13</v>
      </c>
    </row>
    <row r="5" customFormat="1" ht="56" customHeight="1" spans="1:11">
      <c r="A5" s="218">
        <v>1</v>
      </c>
      <c r="B5" s="219">
        <v>120700001</v>
      </c>
      <c r="C5" s="220" t="s">
        <v>14</v>
      </c>
      <c r="D5" s="221" t="s">
        <v>15</v>
      </c>
      <c r="E5" s="221" t="s">
        <v>16</v>
      </c>
      <c r="F5" s="222"/>
      <c r="G5" s="223" t="s">
        <v>17</v>
      </c>
      <c r="H5" s="224"/>
      <c r="I5" s="224"/>
      <c r="J5" s="224"/>
      <c r="K5" s="224"/>
    </row>
    <row r="6" s="3" customFormat="1" ht="56" customHeight="1" spans="1:11">
      <c r="A6" s="218"/>
      <c r="B6" s="219" t="s">
        <v>18</v>
      </c>
      <c r="C6" s="220" t="s">
        <v>19</v>
      </c>
      <c r="D6" s="225"/>
      <c r="E6" s="225"/>
      <c r="F6" s="226" t="s">
        <v>20</v>
      </c>
      <c r="G6" s="223"/>
      <c r="H6" s="222">
        <v>5</v>
      </c>
      <c r="I6" s="224">
        <v>4</v>
      </c>
      <c r="J6" s="224">
        <v>3</v>
      </c>
      <c r="K6" s="224">
        <v>3</v>
      </c>
    </row>
    <row r="7" s="5" customFormat="1" ht="34" customHeight="1" spans="1:11">
      <c r="A7" s="218"/>
      <c r="B7" s="219" t="s">
        <v>21</v>
      </c>
      <c r="C7" s="220" t="s">
        <v>22</v>
      </c>
      <c r="D7" s="225"/>
      <c r="E7" s="225"/>
      <c r="F7" s="226" t="s">
        <v>20</v>
      </c>
      <c r="G7" s="223"/>
      <c r="H7" s="227">
        <v>9</v>
      </c>
      <c r="I7" s="231">
        <v>9</v>
      </c>
      <c r="J7" s="231">
        <v>9</v>
      </c>
      <c r="K7" s="231">
        <v>9</v>
      </c>
    </row>
    <row r="8" s="5" customFormat="1" ht="66" customHeight="1" spans="1:11">
      <c r="A8" s="218"/>
      <c r="B8" s="219" t="s">
        <v>23</v>
      </c>
      <c r="C8" s="220" t="s">
        <v>24</v>
      </c>
      <c r="D8" s="225"/>
      <c r="E8" s="225"/>
      <c r="F8" s="226" t="s">
        <v>20</v>
      </c>
      <c r="G8" s="223"/>
      <c r="H8" s="228">
        <v>11.7</v>
      </c>
      <c r="I8" s="244">
        <v>11.7</v>
      </c>
      <c r="J8" s="245">
        <v>11.7</v>
      </c>
      <c r="K8" s="224">
        <v>11.7</v>
      </c>
    </row>
    <row r="9" ht="86.4" spans="1:11">
      <c r="A9" s="218">
        <v>2</v>
      </c>
      <c r="B9" s="219">
        <v>220201002</v>
      </c>
      <c r="C9" s="219" t="s">
        <v>25</v>
      </c>
      <c r="D9" s="221" t="s">
        <v>26</v>
      </c>
      <c r="E9" s="225"/>
      <c r="F9" s="226" t="s">
        <v>27</v>
      </c>
      <c r="G9" s="223" t="s">
        <v>28</v>
      </c>
      <c r="H9" s="228">
        <v>30</v>
      </c>
      <c r="I9" s="246">
        <v>26</v>
      </c>
      <c r="J9" s="231">
        <v>22</v>
      </c>
      <c r="K9" s="231">
        <v>22</v>
      </c>
    </row>
    <row r="10" ht="57.6" spans="1:11">
      <c r="A10" s="218">
        <v>3</v>
      </c>
      <c r="B10" s="219">
        <v>2304</v>
      </c>
      <c r="C10" s="219" t="s">
        <v>29</v>
      </c>
      <c r="D10" s="221" t="s">
        <v>30</v>
      </c>
      <c r="E10" s="221" t="s">
        <v>31</v>
      </c>
      <c r="F10" s="229"/>
      <c r="G10" s="223" t="s">
        <v>32</v>
      </c>
      <c r="H10" s="230"/>
      <c r="I10" s="231"/>
      <c r="J10" s="231"/>
      <c r="K10" s="231"/>
    </row>
    <row r="11" ht="28.8" spans="1:11">
      <c r="A11" s="218"/>
      <c r="B11" s="219">
        <v>230400001</v>
      </c>
      <c r="C11" s="219" t="s">
        <v>33</v>
      </c>
      <c r="D11" s="225"/>
      <c r="E11" s="225"/>
      <c r="F11" s="226" t="s">
        <v>20</v>
      </c>
      <c r="G11" s="223"/>
      <c r="H11" s="231">
        <v>2250</v>
      </c>
      <c r="I11" s="231">
        <v>1912</v>
      </c>
      <c r="J11" s="231">
        <v>1625</v>
      </c>
      <c r="K11" s="224">
        <v>1300</v>
      </c>
    </row>
    <row r="12" ht="28.8" spans="1:11">
      <c r="A12" s="218">
        <v>4</v>
      </c>
      <c r="B12" s="219">
        <v>230400002</v>
      </c>
      <c r="C12" s="220" t="s">
        <v>34</v>
      </c>
      <c r="D12" s="225"/>
      <c r="E12" s="225"/>
      <c r="F12" s="226" t="s">
        <v>20</v>
      </c>
      <c r="G12" s="223"/>
      <c r="H12" s="231">
        <v>2250</v>
      </c>
      <c r="I12" s="231">
        <v>1912</v>
      </c>
      <c r="J12" s="231">
        <v>1625</v>
      </c>
      <c r="K12" s="224">
        <v>1300</v>
      </c>
    </row>
    <row r="13" ht="28.8" spans="1:11">
      <c r="A13" s="229">
        <v>5</v>
      </c>
      <c r="B13" s="219">
        <v>230400003</v>
      </c>
      <c r="C13" s="220" t="s">
        <v>35</v>
      </c>
      <c r="D13" s="225"/>
      <c r="E13" s="225"/>
      <c r="F13" s="226" t="s">
        <v>20</v>
      </c>
      <c r="G13" s="223"/>
      <c r="H13" s="231">
        <v>2250</v>
      </c>
      <c r="I13" s="231">
        <v>1912</v>
      </c>
      <c r="J13" s="231">
        <v>1625</v>
      </c>
      <c r="K13" s="224">
        <v>1300</v>
      </c>
    </row>
    <row r="14" ht="28.8" spans="1:11">
      <c r="A14" s="218">
        <v>6</v>
      </c>
      <c r="B14" s="219">
        <v>230400004</v>
      </c>
      <c r="C14" s="220" t="s">
        <v>36</v>
      </c>
      <c r="D14" s="221" t="s">
        <v>37</v>
      </c>
      <c r="E14" s="225"/>
      <c r="F14" s="226" t="s">
        <v>20</v>
      </c>
      <c r="G14" s="223"/>
      <c r="H14" s="231">
        <v>2250</v>
      </c>
      <c r="I14" s="231">
        <v>1912</v>
      </c>
      <c r="J14" s="231">
        <v>1625</v>
      </c>
      <c r="K14" s="224">
        <v>1300</v>
      </c>
    </row>
    <row r="15" ht="28.8" spans="1:11">
      <c r="A15" s="229">
        <v>7</v>
      </c>
      <c r="B15" s="219">
        <v>230400005</v>
      </c>
      <c r="C15" s="220" t="s">
        <v>38</v>
      </c>
      <c r="D15" s="225"/>
      <c r="E15" s="225"/>
      <c r="F15" s="226" t="s">
        <v>20</v>
      </c>
      <c r="G15" s="223"/>
      <c r="H15" s="231">
        <v>2250</v>
      </c>
      <c r="I15" s="231">
        <v>1912</v>
      </c>
      <c r="J15" s="231">
        <v>1625</v>
      </c>
      <c r="K15" s="224">
        <v>1300</v>
      </c>
    </row>
    <row r="16" ht="28.8" spans="1:11">
      <c r="A16" s="218">
        <v>8</v>
      </c>
      <c r="B16" s="219">
        <v>230400006</v>
      </c>
      <c r="C16" s="220" t="s">
        <v>39</v>
      </c>
      <c r="D16" s="225"/>
      <c r="E16" s="225"/>
      <c r="F16" s="226" t="s">
        <v>20</v>
      </c>
      <c r="G16" s="223"/>
      <c r="H16" s="231">
        <v>2250</v>
      </c>
      <c r="I16" s="231">
        <v>1912</v>
      </c>
      <c r="J16" s="231">
        <v>1625</v>
      </c>
      <c r="K16" s="224">
        <v>1300</v>
      </c>
    </row>
    <row r="17" ht="28.8" spans="1:11">
      <c r="A17" s="218">
        <v>9</v>
      </c>
      <c r="B17" s="219">
        <v>230400007</v>
      </c>
      <c r="C17" s="220" t="s">
        <v>40</v>
      </c>
      <c r="D17" s="225"/>
      <c r="E17" s="225"/>
      <c r="F17" s="226" t="s">
        <v>20</v>
      </c>
      <c r="G17" s="223"/>
      <c r="H17" s="231">
        <v>3450</v>
      </c>
      <c r="I17" s="231">
        <v>2932</v>
      </c>
      <c r="J17" s="231">
        <v>2492</v>
      </c>
      <c r="K17" s="224">
        <v>1993.6</v>
      </c>
    </row>
    <row r="18" ht="28.8" spans="1:11">
      <c r="A18" s="218">
        <v>10</v>
      </c>
      <c r="B18" s="219">
        <v>230400008</v>
      </c>
      <c r="C18" s="220" t="s">
        <v>41</v>
      </c>
      <c r="D18" s="225"/>
      <c r="E18" s="225"/>
      <c r="F18" s="226" t="s">
        <v>20</v>
      </c>
      <c r="G18" s="223"/>
      <c r="H18" s="231">
        <v>1950</v>
      </c>
      <c r="I18" s="231">
        <v>1657</v>
      </c>
      <c r="J18" s="231">
        <v>1408</v>
      </c>
      <c r="K18" s="224">
        <v>1126.4</v>
      </c>
    </row>
    <row r="19" spans="1:11">
      <c r="A19" s="218">
        <v>11</v>
      </c>
      <c r="B19" s="219">
        <v>230400009</v>
      </c>
      <c r="C19" s="220" t="s">
        <v>42</v>
      </c>
      <c r="D19" s="225"/>
      <c r="E19" s="225"/>
      <c r="F19" s="226" t="s">
        <v>20</v>
      </c>
      <c r="G19" s="223"/>
      <c r="H19" s="231">
        <v>2250</v>
      </c>
      <c r="I19" s="231">
        <v>1912</v>
      </c>
      <c r="J19" s="231">
        <v>1625</v>
      </c>
      <c r="K19" s="224">
        <v>1300</v>
      </c>
    </row>
    <row r="20" ht="86.4" spans="1:11">
      <c r="A20" s="229">
        <v>12</v>
      </c>
      <c r="B20" s="219">
        <v>230400010</v>
      </c>
      <c r="C20" s="220" t="s">
        <v>43</v>
      </c>
      <c r="D20" s="221" t="s">
        <v>44</v>
      </c>
      <c r="E20" s="221" t="s">
        <v>45</v>
      </c>
      <c r="F20" s="226" t="s">
        <v>46</v>
      </c>
      <c r="G20" s="223" t="s">
        <v>47</v>
      </c>
      <c r="H20" s="231">
        <v>2320</v>
      </c>
      <c r="I20" s="231">
        <v>1972</v>
      </c>
      <c r="J20" s="231">
        <v>1676</v>
      </c>
      <c r="K20" s="224">
        <v>1340.8</v>
      </c>
    </row>
    <row r="21" customFormat="1" ht="43.2" spans="1:11">
      <c r="A21" s="218">
        <v>13</v>
      </c>
      <c r="B21" s="219">
        <v>250306013</v>
      </c>
      <c r="C21" s="219" t="s">
        <v>48</v>
      </c>
      <c r="D21" s="221" t="s">
        <v>49</v>
      </c>
      <c r="E21" s="225"/>
      <c r="F21" s="226" t="s">
        <v>50</v>
      </c>
      <c r="G21" s="223" t="s">
        <v>51</v>
      </c>
      <c r="H21" s="231">
        <v>60</v>
      </c>
      <c r="I21" s="231">
        <v>51</v>
      </c>
      <c r="J21" s="231">
        <v>43</v>
      </c>
      <c r="K21" s="224">
        <v>34.4</v>
      </c>
    </row>
    <row r="22" ht="28.8" spans="1:11">
      <c r="A22" s="229">
        <v>14</v>
      </c>
      <c r="B22" s="219">
        <v>250310001</v>
      </c>
      <c r="C22" s="220" t="s">
        <v>52</v>
      </c>
      <c r="D22" s="221" t="s">
        <v>53</v>
      </c>
      <c r="E22" s="225"/>
      <c r="F22" s="226" t="s">
        <v>50</v>
      </c>
      <c r="G22" s="223" t="s">
        <v>54</v>
      </c>
      <c r="H22" s="224">
        <v>15</v>
      </c>
      <c r="I22" s="231">
        <v>13</v>
      </c>
      <c r="J22" s="231">
        <v>11</v>
      </c>
      <c r="K22" s="224">
        <v>8.8</v>
      </c>
    </row>
    <row r="23" ht="28.8" spans="1:11">
      <c r="A23" s="218">
        <v>15</v>
      </c>
      <c r="B23" s="219">
        <v>250310010</v>
      </c>
      <c r="C23" s="220" t="s">
        <v>55</v>
      </c>
      <c r="D23" s="221" t="s">
        <v>53</v>
      </c>
      <c r="E23" s="225"/>
      <c r="F23" s="226" t="s">
        <v>50</v>
      </c>
      <c r="G23" s="223" t="s">
        <v>54</v>
      </c>
      <c r="H23" s="224">
        <v>15</v>
      </c>
      <c r="I23" s="231">
        <v>13</v>
      </c>
      <c r="J23" s="231">
        <v>11</v>
      </c>
      <c r="K23" s="224">
        <v>8.8</v>
      </c>
    </row>
    <row r="24" ht="43.2" spans="1:11">
      <c r="A24" s="229">
        <v>16</v>
      </c>
      <c r="B24" s="219">
        <v>250310011</v>
      </c>
      <c r="C24" s="220" t="s">
        <v>56</v>
      </c>
      <c r="D24" s="221" t="s">
        <v>53</v>
      </c>
      <c r="E24" s="225"/>
      <c r="F24" s="226" t="s">
        <v>50</v>
      </c>
      <c r="G24" s="223" t="s">
        <v>54</v>
      </c>
      <c r="H24" s="224">
        <v>15</v>
      </c>
      <c r="I24" s="231">
        <v>13</v>
      </c>
      <c r="J24" s="231">
        <v>11</v>
      </c>
      <c r="K24" s="224">
        <v>8.8</v>
      </c>
    </row>
    <row r="25" ht="28.8" spans="1:11">
      <c r="A25" s="218">
        <v>17</v>
      </c>
      <c r="B25" s="219">
        <v>250310013</v>
      </c>
      <c r="C25" s="220" t="s">
        <v>57</v>
      </c>
      <c r="D25" s="221" t="s">
        <v>53</v>
      </c>
      <c r="E25" s="225"/>
      <c r="F25" s="226" t="s">
        <v>50</v>
      </c>
      <c r="G25" s="223" t="s">
        <v>54</v>
      </c>
      <c r="H25" s="224">
        <v>15</v>
      </c>
      <c r="I25" s="231">
        <v>13</v>
      </c>
      <c r="J25" s="231">
        <v>11</v>
      </c>
      <c r="K25" s="224">
        <v>8.8</v>
      </c>
    </row>
    <row r="26" ht="43.2" spans="1:11">
      <c r="A26" s="229">
        <v>18</v>
      </c>
      <c r="B26" s="219">
        <v>250310014</v>
      </c>
      <c r="C26" s="220" t="s">
        <v>58</v>
      </c>
      <c r="D26" s="221" t="s">
        <v>53</v>
      </c>
      <c r="E26" s="225"/>
      <c r="F26" s="226" t="s">
        <v>50</v>
      </c>
      <c r="G26" s="223" t="s">
        <v>54</v>
      </c>
      <c r="H26" s="224">
        <v>15</v>
      </c>
      <c r="I26" s="231">
        <v>13</v>
      </c>
      <c r="J26" s="231">
        <v>11</v>
      </c>
      <c r="K26" s="224">
        <v>8.8</v>
      </c>
    </row>
    <row r="27" ht="57.6" spans="1:11">
      <c r="A27" s="229">
        <v>19</v>
      </c>
      <c r="B27" s="232">
        <v>250310101</v>
      </c>
      <c r="C27" s="221" t="s">
        <v>59</v>
      </c>
      <c r="D27" s="221" t="s">
        <v>60</v>
      </c>
      <c r="E27" s="225"/>
      <c r="F27" s="233" t="s">
        <v>61</v>
      </c>
      <c r="G27" s="221" t="s">
        <v>62</v>
      </c>
      <c r="H27" s="234" t="s">
        <v>63</v>
      </c>
      <c r="I27" s="247" t="s">
        <v>63</v>
      </c>
      <c r="J27" s="247" t="s">
        <v>63</v>
      </c>
      <c r="K27" s="247" t="s">
        <v>63</v>
      </c>
    </row>
    <row r="28" ht="57.6" spans="1:11">
      <c r="A28" s="229">
        <v>20</v>
      </c>
      <c r="B28" s="232">
        <v>250310102</v>
      </c>
      <c r="C28" s="221" t="s">
        <v>64</v>
      </c>
      <c r="D28" s="221" t="s">
        <v>60</v>
      </c>
      <c r="E28" s="225"/>
      <c r="F28" s="233" t="s">
        <v>61</v>
      </c>
      <c r="G28" s="221" t="s">
        <v>62</v>
      </c>
      <c r="H28" s="234" t="s">
        <v>63</v>
      </c>
      <c r="I28" s="247" t="s">
        <v>63</v>
      </c>
      <c r="J28" s="247" t="s">
        <v>63</v>
      </c>
      <c r="K28" s="247" t="s">
        <v>63</v>
      </c>
    </row>
    <row r="29" ht="28.8" spans="1:11">
      <c r="A29" s="229">
        <v>21</v>
      </c>
      <c r="B29" s="219">
        <v>340100024</v>
      </c>
      <c r="C29" s="220" t="s">
        <v>65</v>
      </c>
      <c r="D29" s="221" t="s">
        <v>66</v>
      </c>
      <c r="E29" s="225"/>
      <c r="F29" s="226" t="s">
        <v>67</v>
      </c>
      <c r="G29" s="223"/>
      <c r="H29" s="224">
        <v>17</v>
      </c>
      <c r="I29" s="231">
        <v>14</v>
      </c>
      <c r="J29" s="231">
        <v>12</v>
      </c>
      <c r="K29" s="224">
        <v>9.6</v>
      </c>
    </row>
    <row r="30" s="1" customFormat="1" ht="49" customHeight="1" spans="1:11">
      <c r="A30" s="229">
        <v>22</v>
      </c>
      <c r="B30" s="220">
        <v>111100004</v>
      </c>
      <c r="C30" s="220" t="s">
        <v>68</v>
      </c>
      <c r="D30" s="235"/>
      <c r="E30" s="225"/>
      <c r="F30" s="226" t="s">
        <v>69</v>
      </c>
      <c r="G30" s="236" t="s">
        <v>70</v>
      </c>
      <c r="H30" s="231">
        <v>85</v>
      </c>
      <c r="I30" s="231">
        <v>73.1</v>
      </c>
      <c r="J30" s="231">
        <v>65.79</v>
      </c>
      <c r="K30" s="231">
        <v>52.632</v>
      </c>
    </row>
    <row r="31" s="1" customFormat="1" ht="49" customHeight="1" spans="1:11">
      <c r="A31" s="229">
        <v>23</v>
      </c>
      <c r="B31" s="220">
        <v>111100005</v>
      </c>
      <c r="C31" s="220" t="s">
        <v>71</v>
      </c>
      <c r="D31" s="235"/>
      <c r="E31" s="225"/>
      <c r="F31" s="226" t="s">
        <v>69</v>
      </c>
      <c r="G31" s="236" t="s">
        <v>70</v>
      </c>
      <c r="H31" s="231">
        <v>24.5</v>
      </c>
      <c r="I31" s="231">
        <v>21.07</v>
      </c>
      <c r="J31" s="231">
        <v>18.963</v>
      </c>
      <c r="K31" s="231">
        <v>15.1704</v>
      </c>
    </row>
    <row r="32" ht="43.2" spans="1:11">
      <c r="A32" s="229">
        <v>24</v>
      </c>
      <c r="B32" s="219">
        <v>120400015</v>
      </c>
      <c r="C32" s="220" t="s">
        <v>72</v>
      </c>
      <c r="D32" s="221" t="s">
        <v>73</v>
      </c>
      <c r="E32" s="237"/>
      <c r="F32" s="226" t="s">
        <v>69</v>
      </c>
      <c r="G32" s="223" t="s">
        <v>74</v>
      </c>
      <c r="H32" s="231">
        <v>5</v>
      </c>
      <c r="I32" s="231">
        <v>5</v>
      </c>
      <c r="J32" s="231">
        <v>5</v>
      </c>
      <c r="K32" s="231">
        <v>5</v>
      </c>
    </row>
    <row r="33" ht="72" spans="1:11">
      <c r="A33" s="229">
        <v>25</v>
      </c>
      <c r="B33" s="219">
        <v>270500003</v>
      </c>
      <c r="C33" s="220" t="s">
        <v>75</v>
      </c>
      <c r="D33" s="225"/>
      <c r="E33" s="225"/>
      <c r="F33" s="226" t="s">
        <v>76</v>
      </c>
      <c r="G33" s="223"/>
      <c r="H33" s="231">
        <v>68.82</v>
      </c>
      <c r="I33" s="231">
        <v>59.8734</v>
      </c>
      <c r="J33" s="231">
        <v>53.287326</v>
      </c>
      <c r="K33" s="224">
        <v>42.6298608</v>
      </c>
    </row>
    <row r="34" ht="28.8" spans="1:11">
      <c r="A34" s="229">
        <v>26</v>
      </c>
      <c r="B34" s="219">
        <v>330201020</v>
      </c>
      <c r="C34" s="220" t="s">
        <v>77</v>
      </c>
      <c r="D34" s="225"/>
      <c r="E34" s="225"/>
      <c r="F34" s="226" t="s">
        <v>20</v>
      </c>
      <c r="G34" s="223"/>
      <c r="H34" s="231">
        <v>1408.95</v>
      </c>
      <c r="I34" s="231">
        <v>1225.7865</v>
      </c>
      <c r="J34" s="231">
        <v>1090.949985</v>
      </c>
      <c r="K34" s="224">
        <v>872.759988</v>
      </c>
    </row>
    <row r="35" ht="28.8" spans="1:11">
      <c r="A35" s="229">
        <v>27</v>
      </c>
      <c r="B35" s="219">
        <v>330201059</v>
      </c>
      <c r="C35" s="220" t="s">
        <v>78</v>
      </c>
      <c r="D35" s="221" t="s">
        <v>79</v>
      </c>
      <c r="E35" s="221" t="s">
        <v>80</v>
      </c>
      <c r="F35" s="226" t="s">
        <v>20</v>
      </c>
      <c r="G35" s="223" t="s">
        <v>81</v>
      </c>
      <c r="H35" s="231">
        <v>3965.3</v>
      </c>
      <c r="I35" s="231">
        <v>3449.811</v>
      </c>
      <c r="J35" s="246">
        <v>3016</v>
      </c>
      <c r="K35" s="224">
        <v>2412.8</v>
      </c>
    </row>
    <row r="36" ht="43.2" spans="1:11">
      <c r="A36" s="229">
        <v>28</v>
      </c>
      <c r="B36" s="219">
        <v>330602013</v>
      </c>
      <c r="C36" s="220" t="s">
        <v>82</v>
      </c>
      <c r="D36" s="238"/>
      <c r="E36" s="225"/>
      <c r="F36" s="226" t="s">
        <v>20</v>
      </c>
      <c r="G36" s="223" t="s">
        <v>83</v>
      </c>
      <c r="H36" s="231">
        <v>2371.5</v>
      </c>
      <c r="I36" s="231">
        <v>2063.205</v>
      </c>
      <c r="J36" s="231">
        <v>1836.25245</v>
      </c>
      <c r="K36" s="224">
        <v>1469.00196</v>
      </c>
    </row>
    <row r="37" spans="1:11">
      <c r="A37" s="229">
        <v>29</v>
      </c>
      <c r="B37" s="219">
        <v>331101014</v>
      </c>
      <c r="C37" s="220" t="s">
        <v>84</v>
      </c>
      <c r="D37" s="221" t="s">
        <v>85</v>
      </c>
      <c r="E37" s="225"/>
      <c r="F37" s="226" t="s">
        <v>20</v>
      </c>
      <c r="G37" s="223"/>
      <c r="H37" s="231">
        <v>1652.61</v>
      </c>
      <c r="I37" s="231">
        <v>1437.7707</v>
      </c>
      <c r="J37" s="231">
        <v>1279.615923</v>
      </c>
      <c r="K37" s="224">
        <v>1023.6927384</v>
      </c>
    </row>
    <row r="38" ht="28.8" spans="1:11">
      <c r="A38" s="229">
        <v>30</v>
      </c>
      <c r="B38" s="219">
        <v>331400012</v>
      </c>
      <c r="C38" s="220" t="s">
        <v>86</v>
      </c>
      <c r="D38" s="221" t="s">
        <v>87</v>
      </c>
      <c r="E38" s="225"/>
      <c r="F38" s="226" t="s">
        <v>20</v>
      </c>
      <c r="G38" s="223"/>
      <c r="H38" s="231">
        <v>1560.54</v>
      </c>
      <c r="I38" s="231">
        <v>1357.6698</v>
      </c>
      <c r="J38" s="231">
        <v>1208.326122</v>
      </c>
      <c r="K38" s="224">
        <v>966.6608976</v>
      </c>
    </row>
    <row r="39" ht="43.2" spans="1:11">
      <c r="A39" s="229">
        <v>31</v>
      </c>
      <c r="B39" s="219">
        <v>331505014</v>
      </c>
      <c r="C39" s="220" t="s">
        <v>88</v>
      </c>
      <c r="D39" s="221" t="s">
        <v>89</v>
      </c>
      <c r="E39" s="225"/>
      <c r="F39" s="226" t="s">
        <v>20</v>
      </c>
      <c r="G39" s="223"/>
      <c r="H39" s="231">
        <v>2562.15</v>
      </c>
      <c r="I39" s="231">
        <v>2229.0705</v>
      </c>
      <c r="J39" s="231">
        <v>1983.872745</v>
      </c>
      <c r="K39" s="224">
        <v>1587.098196</v>
      </c>
    </row>
    <row r="40" ht="28.8" spans="1:11">
      <c r="A40" s="229">
        <v>32</v>
      </c>
      <c r="B40" s="219">
        <v>340200017</v>
      </c>
      <c r="C40" s="219" t="s">
        <v>90</v>
      </c>
      <c r="D40" s="225"/>
      <c r="E40" s="225"/>
      <c r="F40" s="226" t="s">
        <v>20</v>
      </c>
      <c r="G40" s="223"/>
      <c r="H40" s="231">
        <v>51.15</v>
      </c>
      <c r="I40" s="231">
        <v>44.5005</v>
      </c>
      <c r="J40" s="231">
        <v>39.605445</v>
      </c>
      <c r="K40" s="224">
        <v>31.684356</v>
      </c>
    </row>
    <row r="41" spans="1:11">
      <c r="A41" s="229">
        <v>33</v>
      </c>
      <c r="B41" s="219">
        <v>340200024</v>
      </c>
      <c r="C41" s="220" t="s">
        <v>91</v>
      </c>
      <c r="D41" s="225"/>
      <c r="E41" s="225"/>
      <c r="F41" s="226" t="s">
        <v>20</v>
      </c>
      <c r="G41" s="223"/>
      <c r="H41" s="231">
        <v>31.62</v>
      </c>
      <c r="I41" s="231">
        <v>27.5094</v>
      </c>
      <c r="J41" s="231">
        <v>24.483366</v>
      </c>
      <c r="K41" s="224">
        <v>19.5866928</v>
      </c>
    </row>
    <row r="42" ht="43.2" spans="1:11">
      <c r="A42" s="229">
        <v>34</v>
      </c>
      <c r="B42" s="219">
        <v>340200040</v>
      </c>
      <c r="C42" s="220" t="s">
        <v>92</v>
      </c>
      <c r="D42" s="225"/>
      <c r="E42" s="225"/>
      <c r="F42" s="229" t="s">
        <v>93</v>
      </c>
      <c r="G42" s="223"/>
      <c r="H42" s="231">
        <v>57.66</v>
      </c>
      <c r="I42" s="231">
        <v>50.1642</v>
      </c>
      <c r="J42" s="231">
        <v>44.646138</v>
      </c>
      <c r="K42" s="224">
        <v>35.7169104</v>
      </c>
    </row>
    <row r="43" ht="30" customHeight="1" spans="1:11">
      <c r="A43" s="229">
        <v>35</v>
      </c>
      <c r="B43" s="219">
        <v>480000004</v>
      </c>
      <c r="C43" s="220" t="s">
        <v>94</v>
      </c>
      <c r="D43" s="225"/>
      <c r="E43" s="225"/>
      <c r="F43" s="226" t="s">
        <v>95</v>
      </c>
      <c r="G43" s="223"/>
      <c r="H43" s="231">
        <v>20</v>
      </c>
      <c r="I43" s="231">
        <v>20</v>
      </c>
      <c r="J43" s="231">
        <v>20</v>
      </c>
      <c r="K43" s="231">
        <v>20</v>
      </c>
    </row>
    <row r="44" ht="115.2" spans="1:11">
      <c r="A44" s="229">
        <v>36</v>
      </c>
      <c r="B44" s="219">
        <v>120100015</v>
      </c>
      <c r="C44" s="220" t="s">
        <v>96</v>
      </c>
      <c r="D44" s="221" t="s">
        <v>97</v>
      </c>
      <c r="E44" s="225"/>
      <c r="F44" s="239" t="s">
        <v>20</v>
      </c>
      <c r="G44" s="223" t="s">
        <v>98</v>
      </c>
      <c r="H44" s="231">
        <v>21</v>
      </c>
      <c r="I44" s="231">
        <v>21</v>
      </c>
      <c r="J44" s="231">
        <v>21</v>
      </c>
      <c r="K44" s="231">
        <v>21</v>
      </c>
    </row>
    <row r="45" ht="86.4" spans="1:11">
      <c r="A45" s="229">
        <v>37</v>
      </c>
      <c r="B45" s="240">
        <v>120100009</v>
      </c>
      <c r="C45" s="241" t="s">
        <v>99</v>
      </c>
      <c r="D45" s="221" t="s">
        <v>100</v>
      </c>
      <c r="E45" s="242"/>
      <c r="F45" s="239" t="s">
        <v>101</v>
      </c>
      <c r="G45" s="223" t="s">
        <v>102</v>
      </c>
      <c r="H45" s="231">
        <v>37.5</v>
      </c>
      <c r="I45" s="231">
        <v>32.625</v>
      </c>
      <c r="J45" s="231">
        <v>29.03625</v>
      </c>
      <c r="K45" s="224">
        <v>23.229</v>
      </c>
    </row>
    <row r="46" ht="57.6" spans="1:11">
      <c r="A46" s="229">
        <v>38</v>
      </c>
      <c r="B46" s="219">
        <v>120400011</v>
      </c>
      <c r="C46" s="220" t="s">
        <v>103</v>
      </c>
      <c r="D46" s="225" t="s">
        <v>104</v>
      </c>
      <c r="E46" s="221" t="s">
        <v>105</v>
      </c>
      <c r="F46" s="226" t="s">
        <v>20</v>
      </c>
      <c r="G46" s="223" t="s">
        <v>106</v>
      </c>
      <c r="H46" s="231">
        <v>105</v>
      </c>
      <c r="I46" s="231">
        <v>91.35</v>
      </c>
      <c r="J46" s="246">
        <v>81</v>
      </c>
      <c r="K46" s="224">
        <v>64.8</v>
      </c>
    </row>
    <row r="47" ht="43.2" spans="1:11">
      <c r="A47" s="229">
        <v>39</v>
      </c>
      <c r="B47" s="219">
        <v>270200001</v>
      </c>
      <c r="C47" s="220" t="s">
        <v>107</v>
      </c>
      <c r="D47" s="221" t="s">
        <v>108</v>
      </c>
      <c r="E47" s="225" t="s">
        <v>109</v>
      </c>
      <c r="F47" s="226" t="s">
        <v>110</v>
      </c>
      <c r="G47" s="223" t="s">
        <v>111</v>
      </c>
      <c r="H47" s="231">
        <v>52.08</v>
      </c>
      <c r="I47" s="231">
        <v>45.3096</v>
      </c>
      <c r="J47" s="231">
        <v>40.325544</v>
      </c>
      <c r="K47" s="224">
        <v>32.2604352</v>
      </c>
    </row>
    <row r="48" ht="28.8" spans="1:11">
      <c r="A48" s="229">
        <v>40</v>
      </c>
      <c r="B48" s="219">
        <v>270200003</v>
      </c>
      <c r="C48" s="220" t="s">
        <v>112</v>
      </c>
      <c r="D48" s="221" t="s">
        <v>113</v>
      </c>
      <c r="E48" s="225" t="s">
        <v>109</v>
      </c>
      <c r="F48" s="226" t="s">
        <v>110</v>
      </c>
      <c r="G48" s="223"/>
      <c r="H48" s="231">
        <v>84.63</v>
      </c>
      <c r="I48" s="231">
        <v>73.6281</v>
      </c>
      <c r="J48" s="231">
        <v>65.529009</v>
      </c>
      <c r="K48" s="224">
        <v>52.4232072</v>
      </c>
    </row>
    <row r="49" ht="57.6" spans="1:11">
      <c r="A49" s="229">
        <v>41</v>
      </c>
      <c r="B49" s="219">
        <v>270300001</v>
      </c>
      <c r="C49" s="220" t="s">
        <v>114</v>
      </c>
      <c r="D49" s="221" t="s">
        <v>115</v>
      </c>
      <c r="E49" s="225" t="s">
        <v>109</v>
      </c>
      <c r="F49" s="226" t="s">
        <v>110</v>
      </c>
      <c r="G49" s="223" t="s">
        <v>116</v>
      </c>
      <c r="H49" s="231">
        <v>93</v>
      </c>
      <c r="I49" s="231">
        <v>80.91</v>
      </c>
      <c r="J49" s="246">
        <v>72</v>
      </c>
      <c r="K49" s="224">
        <v>57.6</v>
      </c>
    </row>
    <row r="50" ht="57.6" spans="1:11">
      <c r="A50" s="229">
        <v>42</v>
      </c>
      <c r="B50" s="219">
        <v>270300002</v>
      </c>
      <c r="C50" s="220" t="s">
        <v>117</v>
      </c>
      <c r="D50" s="221" t="s">
        <v>118</v>
      </c>
      <c r="E50" s="225"/>
      <c r="F50" s="226" t="s">
        <v>110</v>
      </c>
      <c r="G50" s="223" t="s">
        <v>116</v>
      </c>
      <c r="H50" s="231">
        <v>88.35</v>
      </c>
      <c r="I50" s="231">
        <v>76.8645</v>
      </c>
      <c r="J50" s="231">
        <v>68.409405</v>
      </c>
      <c r="K50" s="224">
        <v>54.727524</v>
      </c>
    </row>
    <row r="51" ht="57.6" spans="1:11">
      <c r="A51" s="229">
        <v>43</v>
      </c>
      <c r="B51" s="219">
        <v>270300003</v>
      </c>
      <c r="C51" s="220" t="s">
        <v>119</v>
      </c>
      <c r="D51" s="221" t="s">
        <v>120</v>
      </c>
      <c r="E51" s="225" t="s">
        <v>109</v>
      </c>
      <c r="F51" s="226" t="s">
        <v>27</v>
      </c>
      <c r="G51" s="223" t="s">
        <v>121</v>
      </c>
      <c r="H51" s="231">
        <v>83.7</v>
      </c>
      <c r="I51" s="231">
        <v>72.819</v>
      </c>
      <c r="J51" s="231">
        <v>64.80891</v>
      </c>
      <c r="K51" s="224">
        <v>51.847128</v>
      </c>
    </row>
    <row r="52" ht="57.6" spans="1:11">
      <c r="A52" s="229">
        <v>44</v>
      </c>
      <c r="B52" s="219">
        <v>270300005</v>
      </c>
      <c r="C52" s="220" t="s">
        <v>122</v>
      </c>
      <c r="D52" s="225"/>
      <c r="E52" s="225"/>
      <c r="F52" s="226" t="s">
        <v>110</v>
      </c>
      <c r="G52" s="223" t="s">
        <v>121</v>
      </c>
      <c r="H52" s="231">
        <v>115.32</v>
      </c>
      <c r="I52" s="231">
        <v>100.3284</v>
      </c>
      <c r="J52" s="231">
        <v>89.292276</v>
      </c>
      <c r="K52" s="224">
        <v>71.4338208</v>
      </c>
    </row>
    <row r="53" ht="28.8" spans="1:11">
      <c r="A53" s="229">
        <v>45</v>
      </c>
      <c r="B53" s="219">
        <v>270400001</v>
      </c>
      <c r="C53" s="220" t="s">
        <v>123</v>
      </c>
      <c r="D53" s="225"/>
      <c r="E53" s="225"/>
      <c r="F53" s="226" t="s">
        <v>110</v>
      </c>
      <c r="G53" s="223" t="s">
        <v>124</v>
      </c>
      <c r="H53" s="231">
        <v>197.16</v>
      </c>
      <c r="I53" s="231">
        <v>171.5292</v>
      </c>
      <c r="J53" s="231">
        <v>152.660988</v>
      </c>
      <c r="K53" s="224">
        <v>122.1287904</v>
      </c>
    </row>
    <row r="54" ht="72" spans="1:11">
      <c r="A54" s="229">
        <v>46</v>
      </c>
      <c r="B54" s="219">
        <v>270500001</v>
      </c>
      <c r="C54" s="220" t="s">
        <v>125</v>
      </c>
      <c r="D54" s="225"/>
      <c r="E54" s="225"/>
      <c r="F54" s="226" t="s">
        <v>76</v>
      </c>
      <c r="G54" s="223"/>
      <c r="H54" s="231">
        <v>53.94</v>
      </c>
      <c r="I54" s="231">
        <v>46.9278</v>
      </c>
      <c r="J54" s="231">
        <v>41.765742</v>
      </c>
      <c r="K54" s="224">
        <v>33.4125936</v>
      </c>
    </row>
    <row r="55" ht="86.4" spans="1:11">
      <c r="A55" s="229">
        <v>47</v>
      </c>
      <c r="B55" s="219">
        <v>270500002</v>
      </c>
      <c r="C55" s="220" t="s">
        <v>126</v>
      </c>
      <c r="D55" s="225"/>
      <c r="E55" s="225"/>
      <c r="F55" s="226" t="s">
        <v>76</v>
      </c>
      <c r="G55" s="223" t="s">
        <v>127</v>
      </c>
      <c r="H55" s="231">
        <v>65.1</v>
      </c>
      <c r="I55" s="231">
        <v>56.637</v>
      </c>
      <c r="J55" s="231">
        <v>50.40693</v>
      </c>
      <c r="K55" s="224">
        <v>40.325544</v>
      </c>
    </row>
    <row r="56" ht="28.8" spans="1:11">
      <c r="A56" s="229">
        <v>48</v>
      </c>
      <c r="B56" s="219">
        <v>270600001</v>
      </c>
      <c r="C56" s="220" t="s">
        <v>128</v>
      </c>
      <c r="D56" s="225"/>
      <c r="E56" s="225"/>
      <c r="F56" s="226" t="s">
        <v>129</v>
      </c>
      <c r="G56" s="223"/>
      <c r="H56" s="231">
        <v>282.72</v>
      </c>
      <c r="I56" s="231">
        <v>245.9664</v>
      </c>
      <c r="J56" s="231">
        <v>218.910096</v>
      </c>
      <c r="K56" s="224">
        <v>175.1280768</v>
      </c>
    </row>
    <row r="57" ht="28.8" spans="1:11">
      <c r="A57" s="229">
        <v>49</v>
      </c>
      <c r="B57" s="219">
        <v>270600003</v>
      </c>
      <c r="C57" s="220" t="s">
        <v>130</v>
      </c>
      <c r="D57" s="225"/>
      <c r="E57" s="225"/>
      <c r="F57" s="226" t="s">
        <v>129</v>
      </c>
      <c r="G57" s="223"/>
      <c r="H57" s="231">
        <v>248.31</v>
      </c>
      <c r="I57" s="231">
        <v>216.0297</v>
      </c>
      <c r="J57" s="231">
        <v>192.266433</v>
      </c>
      <c r="K57" s="224">
        <v>153.8131464</v>
      </c>
    </row>
    <row r="58" ht="43.2" spans="1:11">
      <c r="A58" s="229">
        <v>50</v>
      </c>
      <c r="B58" s="219">
        <v>270700001</v>
      </c>
      <c r="C58" s="220" t="s">
        <v>131</v>
      </c>
      <c r="D58" s="225"/>
      <c r="E58" s="225"/>
      <c r="F58" s="226" t="s">
        <v>50</v>
      </c>
      <c r="G58" s="223" t="s">
        <v>132</v>
      </c>
      <c r="H58" s="231">
        <v>130.2</v>
      </c>
      <c r="I58" s="231">
        <v>113.274</v>
      </c>
      <c r="J58" s="231">
        <v>100.81386</v>
      </c>
      <c r="K58" s="224">
        <v>80.651088</v>
      </c>
    </row>
    <row r="59" ht="28.8" spans="1:11">
      <c r="A59" s="229">
        <v>51</v>
      </c>
      <c r="B59" s="219">
        <v>270800002</v>
      </c>
      <c r="C59" s="220" t="s">
        <v>133</v>
      </c>
      <c r="D59" s="225"/>
      <c r="E59" s="225"/>
      <c r="F59" s="226" t="s">
        <v>20</v>
      </c>
      <c r="G59" s="223"/>
      <c r="H59" s="231">
        <v>38.13</v>
      </c>
      <c r="I59" s="231">
        <v>33.1731</v>
      </c>
      <c r="J59" s="231">
        <v>29.524059</v>
      </c>
      <c r="K59" s="224">
        <v>23.6192472</v>
      </c>
    </row>
    <row r="60" ht="57.6" spans="1:11">
      <c r="A60" s="229">
        <v>52</v>
      </c>
      <c r="B60" s="219">
        <v>310605003</v>
      </c>
      <c r="C60" s="220" t="s">
        <v>134</v>
      </c>
      <c r="D60" s="221" t="s">
        <v>135</v>
      </c>
      <c r="E60" s="225"/>
      <c r="F60" s="226" t="s">
        <v>20</v>
      </c>
      <c r="G60" s="223" t="s">
        <v>136</v>
      </c>
      <c r="H60" s="231">
        <v>127.41</v>
      </c>
      <c r="I60" s="231">
        <v>110.8467</v>
      </c>
      <c r="J60" s="231">
        <v>98.653563</v>
      </c>
      <c r="K60" s="224">
        <v>78.9228504</v>
      </c>
    </row>
    <row r="61" ht="43.2" spans="1:11">
      <c r="A61" s="229">
        <v>53</v>
      </c>
      <c r="B61" s="219">
        <v>310605006</v>
      </c>
      <c r="C61" s="220" t="s">
        <v>137</v>
      </c>
      <c r="D61" s="221" t="s">
        <v>138</v>
      </c>
      <c r="E61" s="225"/>
      <c r="F61" s="226" t="s">
        <v>139</v>
      </c>
      <c r="G61" s="223" t="s">
        <v>17</v>
      </c>
      <c r="H61" s="231">
        <v>156.24</v>
      </c>
      <c r="I61" s="231">
        <v>135.9288</v>
      </c>
      <c r="J61" s="231">
        <v>120.976632</v>
      </c>
      <c r="K61" s="224">
        <v>96.7813056</v>
      </c>
    </row>
    <row r="62" ht="43.2" spans="1:11">
      <c r="A62" s="229">
        <v>54</v>
      </c>
      <c r="B62" s="219">
        <v>310605007</v>
      </c>
      <c r="C62" s="220" t="s">
        <v>140</v>
      </c>
      <c r="D62" s="221" t="s">
        <v>141</v>
      </c>
      <c r="E62" s="225"/>
      <c r="F62" s="226" t="s">
        <v>20</v>
      </c>
      <c r="G62" s="223" t="s">
        <v>17</v>
      </c>
      <c r="H62" s="231">
        <v>207.39</v>
      </c>
      <c r="I62" s="231">
        <v>180.4293</v>
      </c>
      <c r="J62" s="231">
        <v>160.582077</v>
      </c>
      <c r="K62" s="224">
        <v>128.4656616</v>
      </c>
    </row>
    <row r="63" ht="86.4" spans="1:11">
      <c r="A63" s="229">
        <v>55</v>
      </c>
      <c r="B63" s="219">
        <v>310605008</v>
      </c>
      <c r="C63" s="220" t="s">
        <v>142</v>
      </c>
      <c r="D63" s="221" t="s">
        <v>143</v>
      </c>
      <c r="E63" s="225"/>
      <c r="F63" s="226" t="s">
        <v>20</v>
      </c>
      <c r="G63" s="223" t="s">
        <v>144</v>
      </c>
      <c r="H63" s="231">
        <v>461.28</v>
      </c>
      <c r="I63" s="231">
        <v>401.3136</v>
      </c>
      <c r="J63" s="231">
        <v>357.169104</v>
      </c>
      <c r="K63" s="224">
        <v>285.7352832</v>
      </c>
    </row>
    <row r="64" ht="57.6" spans="1:11">
      <c r="A64" s="229">
        <v>56</v>
      </c>
      <c r="B64" s="219">
        <v>310800005</v>
      </c>
      <c r="C64" s="220" t="s">
        <v>145</v>
      </c>
      <c r="D64" s="221" t="s">
        <v>146</v>
      </c>
      <c r="E64" s="225"/>
      <c r="F64" s="226" t="s">
        <v>20</v>
      </c>
      <c r="G64" s="223" t="s">
        <v>147</v>
      </c>
      <c r="H64" s="231">
        <v>1884.18</v>
      </c>
      <c r="I64" s="231">
        <v>1639.2366</v>
      </c>
      <c r="J64" s="231">
        <v>1458.920574</v>
      </c>
      <c r="K64" s="224">
        <v>1167.1364592</v>
      </c>
    </row>
    <row r="65" ht="43.2" spans="1:11">
      <c r="A65" s="229">
        <v>57</v>
      </c>
      <c r="B65" s="219">
        <v>310800022</v>
      </c>
      <c r="C65" s="220" t="s">
        <v>148</v>
      </c>
      <c r="D65" s="221" t="s">
        <v>146</v>
      </c>
      <c r="E65" s="225"/>
      <c r="F65" s="248" t="s">
        <v>20</v>
      </c>
      <c r="H65" s="231">
        <v>4200</v>
      </c>
      <c r="I65" s="231">
        <v>3570</v>
      </c>
      <c r="J65" s="231">
        <v>3213</v>
      </c>
      <c r="K65" s="231">
        <v>2570</v>
      </c>
    </row>
    <row r="66" ht="72" spans="1:11">
      <c r="A66" s="229">
        <v>58</v>
      </c>
      <c r="B66" s="219">
        <v>310800028</v>
      </c>
      <c r="C66" s="220" t="s">
        <v>149</v>
      </c>
      <c r="D66" s="221" t="s">
        <v>150</v>
      </c>
      <c r="E66" s="221" t="s">
        <v>151</v>
      </c>
      <c r="F66" s="226" t="s">
        <v>20</v>
      </c>
      <c r="G66" s="223"/>
      <c r="H66" s="231">
        <v>395.25</v>
      </c>
      <c r="I66" s="231">
        <v>343.8675</v>
      </c>
      <c r="J66" s="231">
        <v>306.042075</v>
      </c>
      <c r="K66" s="224">
        <v>244.83366</v>
      </c>
    </row>
    <row r="67" ht="43.2" spans="1:11">
      <c r="A67" s="229">
        <v>59</v>
      </c>
      <c r="B67" s="219">
        <v>310902005</v>
      </c>
      <c r="C67" s="220" t="s">
        <v>152</v>
      </c>
      <c r="D67" s="221" t="s">
        <v>153</v>
      </c>
      <c r="E67" s="225"/>
      <c r="F67" s="226" t="s">
        <v>20</v>
      </c>
      <c r="G67" s="223" t="s">
        <v>154</v>
      </c>
      <c r="H67" s="231">
        <v>77.19</v>
      </c>
      <c r="I67" s="231">
        <v>67.1553</v>
      </c>
      <c r="J67" s="231">
        <v>59.768217</v>
      </c>
      <c r="K67" s="224">
        <v>47.8145736</v>
      </c>
    </row>
    <row r="68" ht="57.6" spans="1:11">
      <c r="A68" s="229">
        <v>60</v>
      </c>
      <c r="B68" s="219">
        <v>310902006</v>
      </c>
      <c r="C68" s="220" t="s">
        <v>155</v>
      </c>
      <c r="D68" s="221" t="s">
        <v>156</v>
      </c>
      <c r="E68" s="221" t="s">
        <v>157</v>
      </c>
      <c r="F68" s="226" t="s">
        <v>20</v>
      </c>
      <c r="G68" s="223" t="s">
        <v>158</v>
      </c>
      <c r="H68" s="231">
        <v>497.55</v>
      </c>
      <c r="I68" s="231">
        <v>432.8685</v>
      </c>
      <c r="J68" s="231">
        <v>385.252965</v>
      </c>
      <c r="K68" s="224">
        <v>308.202372</v>
      </c>
    </row>
    <row r="69" ht="28.8" spans="1:11">
      <c r="A69" s="229">
        <v>61</v>
      </c>
      <c r="B69" s="219">
        <v>310903005</v>
      </c>
      <c r="C69" s="220" t="s">
        <v>159</v>
      </c>
      <c r="D69" s="221" t="s">
        <v>160</v>
      </c>
      <c r="E69" s="225"/>
      <c r="F69" s="226" t="s">
        <v>20</v>
      </c>
      <c r="G69" s="223" t="s">
        <v>161</v>
      </c>
      <c r="H69" s="231">
        <v>241.8</v>
      </c>
      <c r="I69" s="231">
        <v>210.366</v>
      </c>
      <c r="J69" s="231">
        <v>187.22574</v>
      </c>
      <c r="K69" s="224">
        <v>149.780592</v>
      </c>
    </row>
    <row r="70" ht="43.2" spans="1:11">
      <c r="A70" s="229">
        <v>62</v>
      </c>
      <c r="B70" s="219">
        <v>310903010</v>
      </c>
      <c r="C70" s="220" t="s">
        <v>162</v>
      </c>
      <c r="D70" s="225"/>
      <c r="E70" s="221" t="s">
        <v>163</v>
      </c>
      <c r="F70" s="226" t="s">
        <v>20</v>
      </c>
      <c r="G70" s="223" t="s">
        <v>164</v>
      </c>
      <c r="H70" s="231">
        <v>459.42</v>
      </c>
      <c r="I70" s="231">
        <v>399.6954</v>
      </c>
      <c r="J70" s="231">
        <v>355.728906</v>
      </c>
      <c r="K70" s="224">
        <v>284.5831248</v>
      </c>
    </row>
    <row r="71" ht="28.8" spans="1:11">
      <c r="A71" s="229">
        <v>63</v>
      </c>
      <c r="B71" s="219">
        <v>310905010</v>
      </c>
      <c r="C71" s="220" t="s">
        <v>165</v>
      </c>
      <c r="D71" s="221" t="s">
        <v>166</v>
      </c>
      <c r="E71" s="221" t="s">
        <v>167</v>
      </c>
      <c r="F71" s="226" t="s">
        <v>20</v>
      </c>
      <c r="G71" s="223"/>
      <c r="H71" s="231">
        <v>498.48</v>
      </c>
      <c r="I71" s="231">
        <v>433.6776</v>
      </c>
      <c r="J71" s="231">
        <v>385.973064</v>
      </c>
      <c r="K71" s="224">
        <v>308.7784512</v>
      </c>
    </row>
    <row r="72" ht="43.2" spans="1:11">
      <c r="A72" s="229">
        <v>64</v>
      </c>
      <c r="B72" s="219">
        <v>310905012</v>
      </c>
      <c r="C72" s="220" t="s">
        <v>168</v>
      </c>
      <c r="D72" s="225"/>
      <c r="E72" s="221" t="s">
        <v>169</v>
      </c>
      <c r="F72" s="226" t="s">
        <v>20</v>
      </c>
      <c r="G72" s="223"/>
      <c r="H72" s="231">
        <v>842.58</v>
      </c>
      <c r="I72" s="231">
        <v>733.0446</v>
      </c>
      <c r="J72" s="231">
        <v>652.409694</v>
      </c>
      <c r="K72" s="224">
        <v>521.9277552</v>
      </c>
    </row>
    <row r="73" ht="28.8" spans="1:11">
      <c r="A73" s="229">
        <v>65</v>
      </c>
      <c r="B73" s="219">
        <v>311201018</v>
      </c>
      <c r="C73" s="220" t="s">
        <v>170</v>
      </c>
      <c r="D73" s="225"/>
      <c r="E73" s="225"/>
      <c r="F73" s="226" t="s">
        <v>20</v>
      </c>
      <c r="G73" s="223"/>
      <c r="H73" s="231">
        <v>135.78</v>
      </c>
      <c r="I73" s="231">
        <v>118.1286</v>
      </c>
      <c r="J73" s="246">
        <v>105</v>
      </c>
      <c r="K73" s="224">
        <v>84</v>
      </c>
    </row>
    <row r="74" ht="28.8" spans="1:11">
      <c r="A74" s="229">
        <v>66</v>
      </c>
      <c r="B74" s="219">
        <v>311201048</v>
      </c>
      <c r="C74" s="220" t="s">
        <v>171</v>
      </c>
      <c r="D74" s="221" t="s">
        <v>172</v>
      </c>
      <c r="E74" s="225"/>
      <c r="F74" s="226" t="s">
        <v>20</v>
      </c>
      <c r="G74" s="223" t="s">
        <v>173</v>
      </c>
      <c r="H74" s="231">
        <v>92.07</v>
      </c>
      <c r="I74" s="231">
        <v>80.1009</v>
      </c>
      <c r="J74" s="231">
        <v>71.289801</v>
      </c>
      <c r="K74" s="224">
        <v>57.0318408</v>
      </c>
    </row>
    <row r="75" ht="28.8" spans="1:11">
      <c r="A75" s="229">
        <v>67</v>
      </c>
      <c r="B75" s="219">
        <v>311502004</v>
      </c>
      <c r="C75" s="220" t="s">
        <v>174</v>
      </c>
      <c r="D75" s="225"/>
      <c r="E75" s="225"/>
      <c r="F75" s="226" t="s">
        <v>20</v>
      </c>
      <c r="G75" s="223"/>
      <c r="H75" s="231">
        <v>49.29</v>
      </c>
      <c r="I75" s="231">
        <v>42.8823</v>
      </c>
      <c r="J75" s="246">
        <v>38</v>
      </c>
      <c r="K75" s="224">
        <v>30.4</v>
      </c>
    </row>
    <row r="76" ht="28.8" spans="1:11">
      <c r="A76" s="229">
        <v>68</v>
      </c>
      <c r="B76" s="219">
        <v>311503001</v>
      </c>
      <c r="C76" s="220" t="s">
        <v>175</v>
      </c>
      <c r="D76" s="225"/>
      <c r="E76" s="225"/>
      <c r="F76" s="226" t="s">
        <v>101</v>
      </c>
      <c r="G76" s="223" t="s">
        <v>176</v>
      </c>
      <c r="H76" s="231">
        <v>9.3</v>
      </c>
      <c r="I76" s="231">
        <v>8.091</v>
      </c>
      <c r="J76" s="231">
        <v>7</v>
      </c>
      <c r="K76" s="224">
        <v>5.6</v>
      </c>
    </row>
    <row r="77" ht="100.8" spans="1:11">
      <c r="A77" s="229">
        <v>69</v>
      </c>
      <c r="B77" s="219">
        <v>311503003</v>
      </c>
      <c r="C77" s="220" t="s">
        <v>177</v>
      </c>
      <c r="D77" s="221" t="s">
        <v>178</v>
      </c>
      <c r="E77" s="225"/>
      <c r="F77" s="226" t="s">
        <v>101</v>
      </c>
      <c r="G77" s="223"/>
      <c r="H77" s="231">
        <v>22.32</v>
      </c>
      <c r="I77" s="231">
        <v>19.4184</v>
      </c>
      <c r="J77" s="231">
        <v>17</v>
      </c>
      <c r="K77" s="224">
        <v>13.6</v>
      </c>
    </row>
    <row r="78" ht="43.2" spans="1:11">
      <c r="A78" s="229">
        <v>70</v>
      </c>
      <c r="B78" s="219">
        <v>311503005</v>
      </c>
      <c r="C78" s="220" t="s">
        <v>179</v>
      </c>
      <c r="D78" s="221" t="s">
        <v>180</v>
      </c>
      <c r="E78" s="225"/>
      <c r="F78" s="226" t="s">
        <v>20</v>
      </c>
      <c r="G78" s="223"/>
      <c r="H78" s="231">
        <v>301.32</v>
      </c>
      <c r="I78" s="231">
        <v>262.1484</v>
      </c>
      <c r="J78" s="231">
        <v>233.312076</v>
      </c>
      <c r="K78" s="224">
        <v>186.6496608</v>
      </c>
    </row>
    <row r="79" ht="28.8" spans="1:11">
      <c r="A79" s="229">
        <v>71</v>
      </c>
      <c r="B79" s="219">
        <v>311503008</v>
      </c>
      <c r="C79" s="220" t="s">
        <v>181</v>
      </c>
      <c r="D79" s="225"/>
      <c r="E79" s="225"/>
      <c r="F79" s="226" t="s">
        <v>20</v>
      </c>
      <c r="G79" s="223"/>
      <c r="H79" s="231">
        <v>18.6</v>
      </c>
      <c r="I79" s="231">
        <v>16.182</v>
      </c>
      <c r="J79" s="231">
        <v>14</v>
      </c>
      <c r="K79" s="224">
        <v>11.2</v>
      </c>
    </row>
    <row r="80" ht="28.8" spans="1:11">
      <c r="A80" s="229">
        <v>72</v>
      </c>
      <c r="B80" s="219">
        <v>311503009</v>
      </c>
      <c r="C80" s="220" t="s">
        <v>182</v>
      </c>
      <c r="D80" s="225"/>
      <c r="E80" s="225"/>
      <c r="F80" s="226" t="s">
        <v>20</v>
      </c>
      <c r="G80" s="223"/>
      <c r="H80" s="231">
        <v>35.34</v>
      </c>
      <c r="I80" s="231">
        <v>30.7458</v>
      </c>
      <c r="J80" s="231">
        <v>27</v>
      </c>
      <c r="K80" s="224">
        <v>21.6</v>
      </c>
    </row>
    <row r="81" spans="1:11">
      <c r="A81" s="229">
        <v>73</v>
      </c>
      <c r="B81" s="219">
        <v>311503017</v>
      </c>
      <c r="C81" s="220" t="s">
        <v>183</v>
      </c>
      <c r="D81" s="225"/>
      <c r="E81" s="225"/>
      <c r="F81" s="226" t="s">
        <v>20</v>
      </c>
      <c r="G81" s="223"/>
      <c r="H81" s="231">
        <v>14.88</v>
      </c>
      <c r="I81" s="231">
        <v>12.9456</v>
      </c>
      <c r="J81" s="231">
        <v>11.521584</v>
      </c>
      <c r="K81" s="224">
        <v>9.2172672</v>
      </c>
    </row>
    <row r="82" spans="1:11">
      <c r="A82" s="229">
        <v>74</v>
      </c>
      <c r="B82" s="219">
        <v>311503019</v>
      </c>
      <c r="C82" s="220" t="s">
        <v>184</v>
      </c>
      <c r="D82" s="225"/>
      <c r="E82" s="225"/>
      <c r="F82" s="226" t="s">
        <v>20</v>
      </c>
      <c r="G82" s="223"/>
      <c r="H82" s="231">
        <v>86.49</v>
      </c>
      <c r="I82" s="231">
        <v>75.2463</v>
      </c>
      <c r="J82" s="231">
        <v>66.969207</v>
      </c>
      <c r="K82" s="224">
        <v>53.5753656</v>
      </c>
    </row>
    <row r="83" spans="1:11">
      <c r="A83" s="229">
        <v>75</v>
      </c>
      <c r="B83" s="219">
        <v>311503020</v>
      </c>
      <c r="C83" s="220" t="s">
        <v>185</v>
      </c>
      <c r="D83" s="225"/>
      <c r="E83" s="225"/>
      <c r="F83" s="226" t="s">
        <v>20</v>
      </c>
      <c r="G83" s="223"/>
      <c r="H83" s="231">
        <v>5.58</v>
      </c>
      <c r="I83" s="231">
        <v>4.8546</v>
      </c>
      <c r="J83" s="231">
        <v>4.320594</v>
      </c>
      <c r="K83" s="224">
        <v>3.4564752</v>
      </c>
    </row>
    <row r="84" spans="1:11">
      <c r="A84" s="229">
        <v>76</v>
      </c>
      <c r="B84" s="219">
        <v>311503023</v>
      </c>
      <c r="C84" s="220" t="s">
        <v>186</v>
      </c>
      <c r="D84" s="225"/>
      <c r="E84" s="225"/>
      <c r="F84" s="226" t="s">
        <v>20</v>
      </c>
      <c r="G84" s="223" t="s">
        <v>187</v>
      </c>
      <c r="H84" s="231">
        <v>88.35</v>
      </c>
      <c r="I84" s="231">
        <v>76.8645</v>
      </c>
      <c r="J84" s="231">
        <v>68.409405</v>
      </c>
      <c r="K84" s="224">
        <v>54.727524</v>
      </c>
    </row>
    <row r="85" spans="1:11">
      <c r="A85" s="229">
        <v>77</v>
      </c>
      <c r="B85" s="219">
        <v>311503024</v>
      </c>
      <c r="C85" s="220" t="s">
        <v>188</v>
      </c>
      <c r="D85" s="225"/>
      <c r="E85" s="225"/>
      <c r="F85" s="226" t="s">
        <v>20</v>
      </c>
      <c r="G85" s="223" t="s">
        <v>187</v>
      </c>
      <c r="H85" s="231">
        <v>91.14</v>
      </c>
      <c r="I85" s="231">
        <v>79.2918</v>
      </c>
      <c r="J85" s="231">
        <v>70.569702</v>
      </c>
      <c r="K85" s="224">
        <v>56.4557616</v>
      </c>
    </row>
    <row r="86" spans="1:11">
      <c r="A86" s="229">
        <v>78</v>
      </c>
      <c r="B86" s="219">
        <v>311503026</v>
      </c>
      <c r="C86" s="220" t="s">
        <v>189</v>
      </c>
      <c r="D86" s="225"/>
      <c r="E86" s="225"/>
      <c r="F86" s="226" t="s">
        <v>20</v>
      </c>
      <c r="G86" s="223"/>
      <c r="H86" s="231">
        <v>79.05</v>
      </c>
      <c r="I86" s="231">
        <v>68.7735</v>
      </c>
      <c r="J86" s="246">
        <v>61</v>
      </c>
      <c r="K86" s="224">
        <v>48.8</v>
      </c>
    </row>
    <row r="87" ht="72" spans="1:11">
      <c r="A87" s="229">
        <v>79</v>
      </c>
      <c r="B87" s="219">
        <v>320100004</v>
      </c>
      <c r="C87" s="220" t="s">
        <v>190</v>
      </c>
      <c r="D87" s="225"/>
      <c r="E87" s="221" t="s">
        <v>191</v>
      </c>
      <c r="F87" s="226" t="s">
        <v>20</v>
      </c>
      <c r="G87" s="223"/>
      <c r="H87" s="231">
        <v>2319.42</v>
      </c>
      <c r="I87" s="231">
        <v>2017.8954</v>
      </c>
      <c r="J87" s="231">
        <v>1795.926906</v>
      </c>
      <c r="K87" s="224">
        <v>1436.7415248</v>
      </c>
    </row>
    <row r="88" ht="28.8" spans="1:11">
      <c r="A88" s="229">
        <v>80</v>
      </c>
      <c r="B88" s="219">
        <v>320200009</v>
      </c>
      <c r="C88" s="220" t="s">
        <v>192</v>
      </c>
      <c r="D88" s="221" t="s">
        <v>193</v>
      </c>
      <c r="E88" s="221" t="s">
        <v>194</v>
      </c>
      <c r="F88" s="226" t="s">
        <v>20</v>
      </c>
      <c r="G88" s="223"/>
      <c r="H88" s="231">
        <v>2907.18</v>
      </c>
      <c r="I88" s="231">
        <v>2529.2466</v>
      </c>
      <c r="J88" s="231">
        <v>2251.029474</v>
      </c>
      <c r="K88" s="224">
        <v>1800.8235792</v>
      </c>
    </row>
    <row r="89" ht="28.8" spans="1:11">
      <c r="A89" s="229">
        <v>81</v>
      </c>
      <c r="B89" s="219">
        <v>320200010</v>
      </c>
      <c r="C89" s="220" t="s">
        <v>195</v>
      </c>
      <c r="D89" s="221" t="s">
        <v>196</v>
      </c>
      <c r="E89" s="221" t="s">
        <v>197</v>
      </c>
      <c r="F89" s="226" t="s">
        <v>20</v>
      </c>
      <c r="G89" s="223"/>
      <c r="H89" s="231">
        <v>3448.44</v>
      </c>
      <c r="I89" s="231">
        <v>3000.1428</v>
      </c>
      <c r="J89" s="231">
        <v>2670.127092</v>
      </c>
      <c r="K89" s="224">
        <v>2136.1016736</v>
      </c>
    </row>
    <row r="90" ht="43.2" spans="1:11">
      <c r="A90" s="229">
        <v>82</v>
      </c>
      <c r="B90" s="219">
        <v>320500007</v>
      </c>
      <c r="C90" s="220" t="s">
        <v>198</v>
      </c>
      <c r="D90" s="221" t="s">
        <v>199</v>
      </c>
      <c r="E90" s="221" t="s">
        <v>200</v>
      </c>
      <c r="F90" s="226" t="s">
        <v>20</v>
      </c>
      <c r="G90" s="223"/>
      <c r="H90" s="231">
        <v>2623.53</v>
      </c>
      <c r="I90" s="231">
        <v>2282.4711</v>
      </c>
      <c r="J90" s="231">
        <v>2031.399279</v>
      </c>
      <c r="K90" s="224">
        <v>1625.1194232</v>
      </c>
    </row>
    <row r="91" ht="28.8" spans="1:11">
      <c r="A91" s="229">
        <v>83</v>
      </c>
      <c r="B91" s="219">
        <v>320600008</v>
      </c>
      <c r="C91" s="220" t="s">
        <v>201</v>
      </c>
      <c r="D91" s="225"/>
      <c r="E91" s="221" t="s">
        <v>202</v>
      </c>
      <c r="F91" s="226" t="s">
        <v>20</v>
      </c>
      <c r="G91" s="223"/>
      <c r="H91" s="231">
        <v>3505.17</v>
      </c>
      <c r="I91" s="231">
        <v>3049.4979</v>
      </c>
      <c r="J91" s="231">
        <v>2714.053131</v>
      </c>
      <c r="K91" s="224">
        <v>2171.2425048</v>
      </c>
    </row>
    <row r="92" spans="1:11">
      <c r="A92" s="229">
        <v>84</v>
      </c>
      <c r="B92" s="219">
        <v>330100001</v>
      </c>
      <c r="C92" s="220" t="s">
        <v>203</v>
      </c>
      <c r="D92" s="225"/>
      <c r="E92" s="225"/>
      <c r="F92" s="226" t="s">
        <v>20</v>
      </c>
      <c r="G92" s="223" t="s">
        <v>204</v>
      </c>
      <c r="H92" s="231">
        <v>24.18</v>
      </c>
      <c r="I92" s="231">
        <v>21.0366</v>
      </c>
      <c r="J92" s="231">
        <v>18.722574</v>
      </c>
      <c r="K92" s="224">
        <v>14.9780592</v>
      </c>
    </row>
    <row r="93" ht="43.2" spans="1:11">
      <c r="A93" s="229">
        <v>85</v>
      </c>
      <c r="B93" s="219">
        <v>330100002</v>
      </c>
      <c r="C93" s="220" t="s">
        <v>205</v>
      </c>
      <c r="D93" s="221" t="s">
        <v>206</v>
      </c>
      <c r="E93" s="225"/>
      <c r="F93" s="229" t="s">
        <v>207</v>
      </c>
      <c r="G93" s="223" t="s">
        <v>208</v>
      </c>
      <c r="H93" s="231">
        <v>236.22</v>
      </c>
      <c r="I93" s="231">
        <v>205.5114</v>
      </c>
      <c r="J93" s="231">
        <v>182.905146</v>
      </c>
      <c r="K93" s="224">
        <v>146.3241168</v>
      </c>
    </row>
    <row r="94" ht="374.4" spans="1:11">
      <c r="A94" s="229">
        <v>86</v>
      </c>
      <c r="B94" s="249" t="s">
        <v>209</v>
      </c>
      <c r="C94" s="250" t="s">
        <v>210</v>
      </c>
      <c r="D94" s="251"/>
      <c r="E94" s="225"/>
      <c r="F94" s="252" t="s">
        <v>211</v>
      </c>
      <c r="G94" s="253" t="s">
        <v>212</v>
      </c>
      <c r="H94" s="254">
        <v>82.8</v>
      </c>
      <c r="I94" s="259">
        <v>72</v>
      </c>
      <c r="J94" s="259">
        <v>64</v>
      </c>
      <c r="K94" s="259">
        <v>51</v>
      </c>
    </row>
    <row r="95" ht="43.2" spans="1:11">
      <c r="A95" s="229">
        <v>87</v>
      </c>
      <c r="B95" s="219">
        <v>330100017</v>
      </c>
      <c r="C95" s="220" t="s">
        <v>213</v>
      </c>
      <c r="D95" s="225"/>
      <c r="E95" s="221" t="s">
        <v>214</v>
      </c>
      <c r="F95" s="229" t="s">
        <v>207</v>
      </c>
      <c r="G95" s="223" t="s">
        <v>215</v>
      </c>
      <c r="H95" s="231">
        <v>1644.24</v>
      </c>
      <c r="I95" s="231">
        <v>1430.4888</v>
      </c>
      <c r="J95" s="231">
        <v>1273.135032</v>
      </c>
      <c r="K95" s="224">
        <v>1018.5080256</v>
      </c>
    </row>
    <row r="96" ht="24" customHeight="1" spans="1:11">
      <c r="A96" s="229">
        <v>88</v>
      </c>
      <c r="B96" s="219">
        <v>330201009</v>
      </c>
      <c r="C96" s="220" t="s">
        <v>216</v>
      </c>
      <c r="D96" s="221" t="s">
        <v>217</v>
      </c>
      <c r="E96" s="221" t="s">
        <v>218</v>
      </c>
      <c r="F96" s="226" t="s">
        <v>20</v>
      </c>
      <c r="G96" s="223"/>
      <c r="H96" s="231">
        <v>2230.14</v>
      </c>
      <c r="I96" s="231">
        <v>1940.2218</v>
      </c>
      <c r="J96" s="231">
        <v>1726.797402</v>
      </c>
      <c r="K96" s="231">
        <v>1381</v>
      </c>
    </row>
    <row r="97" ht="28.8" spans="1:11">
      <c r="A97" s="229">
        <v>89</v>
      </c>
      <c r="B97" s="219">
        <v>330201015</v>
      </c>
      <c r="C97" s="220" t="s">
        <v>219</v>
      </c>
      <c r="D97" s="221" t="s">
        <v>220</v>
      </c>
      <c r="E97" s="225"/>
      <c r="F97" s="226" t="s">
        <v>20</v>
      </c>
      <c r="G97" s="223" t="s">
        <v>81</v>
      </c>
      <c r="H97" s="231">
        <v>3175.85</v>
      </c>
      <c r="I97" s="231">
        <v>2762.9895</v>
      </c>
      <c r="J97" s="246">
        <v>2415</v>
      </c>
      <c r="K97" s="224">
        <v>1932</v>
      </c>
    </row>
    <row r="98" ht="43.2" spans="1:11">
      <c r="A98" s="229">
        <v>90</v>
      </c>
      <c r="B98" s="219">
        <v>330201019</v>
      </c>
      <c r="C98" s="220" t="s">
        <v>221</v>
      </c>
      <c r="D98" s="221" t="s">
        <v>222</v>
      </c>
      <c r="E98" s="221" t="s">
        <v>223</v>
      </c>
      <c r="F98" s="226" t="s">
        <v>20</v>
      </c>
      <c r="G98" s="223" t="s">
        <v>81</v>
      </c>
      <c r="H98" s="231">
        <v>3103.65</v>
      </c>
      <c r="I98" s="231">
        <v>2700.1755</v>
      </c>
      <c r="J98" s="246">
        <v>2360</v>
      </c>
      <c r="K98" s="224">
        <v>1888</v>
      </c>
    </row>
    <row r="99" ht="57.6" spans="1:11">
      <c r="A99" s="229">
        <v>91</v>
      </c>
      <c r="B99" s="219">
        <v>330201022</v>
      </c>
      <c r="C99" s="220" t="s">
        <v>224</v>
      </c>
      <c r="D99" s="221" t="s">
        <v>225</v>
      </c>
      <c r="E99" s="225"/>
      <c r="F99" s="226" t="s">
        <v>20</v>
      </c>
      <c r="G99" s="223"/>
      <c r="H99" s="231">
        <v>3640.95</v>
      </c>
      <c r="I99" s="231">
        <v>3167.6265</v>
      </c>
      <c r="J99" s="231">
        <v>2819.187585</v>
      </c>
      <c r="K99" s="224">
        <v>2255.350068</v>
      </c>
    </row>
    <row r="100" ht="28.8" spans="1:11">
      <c r="A100" s="229">
        <v>92</v>
      </c>
      <c r="B100" s="219">
        <v>330201035</v>
      </c>
      <c r="C100" s="220" t="s">
        <v>226</v>
      </c>
      <c r="D100" s="225"/>
      <c r="E100" s="225"/>
      <c r="F100" s="226" t="s">
        <v>20</v>
      </c>
      <c r="G100" s="223" t="s">
        <v>81</v>
      </c>
      <c r="H100" s="231">
        <v>3289.85</v>
      </c>
      <c r="I100" s="231">
        <v>2862.1695</v>
      </c>
      <c r="J100" s="246">
        <v>2502</v>
      </c>
      <c r="K100" s="224">
        <v>2001.6</v>
      </c>
    </row>
    <row r="101" ht="43.2" spans="1:11">
      <c r="A101" s="229">
        <v>93</v>
      </c>
      <c r="B101" s="219">
        <v>330201045</v>
      </c>
      <c r="C101" s="220" t="s">
        <v>227</v>
      </c>
      <c r="D101" s="225"/>
      <c r="E101" s="225"/>
      <c r="F101" s="226" t="s">
        <v>20</v>
      </c>
      <c r="G101" s="223" t="s">
        <v>228</v>
      </c>
      <c r="H101" s="231">
        <v>5475.84</v>
      </c>
      <c r="I101" s="231">
        <v>4763.9808</v>
      </c>
      <c r="J101" s="231">
        <v>4239.942912</v>
      </c>
      <c r="K101" s="224">
        <v>3391.9543296</v>
      </c>
    </row>
    <row r="102" ht="43.2" spans="1:11">
      <c r="A102" s="229">
        <v>94</v>
      </c>
      <c r="B102" s="219">
        <v>330201051</v>
      </c>
      <c r="C102" s="220" t="s">
        <v>229</v>
      </c>
      <c r="D102" s="221" t="s">
        <v>230</v>
      </c>
      <c r="E102" s="221" t="s">
        <v>231</v>
      </c>
      <c r="F102" s="226" t="s">
        <v>20</v>
      </c>
      <c r="G102" s="223" t="s">
        <v>81</v>
      </c>
      <c r="H102" s="231">
        <v>4662.6</v>
      </c>
      <c r="I102" s="231">
        <v>4056.462</v>
      </c>
      <c r="J102" s="246">
        <v>3546</v>
      </c>
      <c r="K102" s="224">
        <v>2836.8</v>
      </c>
    </row>
    <row r="103" ht="28.8" spans="1:11">
      <c r="A103" s="229">
        <v>95</v>
      </c>
      <c r="B103" s="219">
        <v>330201055</v>
      </c>
      <c r="C103" s="220" t="s">
        <v>232</v>
      </c>
      <c r="D103" s="225"/>
      <c r="E103" s="221" t="s">
        <v>233</v>
      </c>
      <c r="F103" s="226" t="s">
        <v>20</v>
      </c>
      <c r="G103" s="223"/>
      <c r="H103" s="231">
        <v>3534</v>
      </c>
      <c r="I103" s="231">
        <v>3074.58</v>
      </c>
      <c r="J103" s="231">
        <v>2736.3762</v>
      </c>
      <c r="K103" s="224">
        <v>2189.10096</v>
      </c>
    </row>
    <row r="104" spans="1:11">
      <c r="A104" s="229">
        <v>96</v>
      </c>
      <c r="B104" s="219">
        <v>330204020</v>
      </c>
      <c r="C104" s="220" t="s">
        <v>234</v>
      </c>
      <c r="D104" s="225"/>
      <c r="E104" s="225"/>
      <c r="F104" s="226" t="s">
        <v>20</v>
      </c>
      <c r="G104" s="223"/>
      <c r="H104" s="231">
        <v>385.02</v>
      </c>
      <c r="I104" s="231">
        <v>334.9674</v>
      </c>
      <c r="J104" s="231">
        <v>298.120986</v>
      </c>
      <c r="K104" s="224">
        <v>238.4967888</v>
      </c>
    </row>
    <row r="105" ht="28.8" spans="1:11">
      <c r="A105" s="229">
        <v>97</v>
      </c>
      <c r="B105" s="219">
        <v>330300007</v>
      </c>
      <c r="C105" s="220" t="s">
        <v>235</v>
      </c>
      <c r="D105" s="221" t="s">
        <v>236</v>
      </c>
      <c r="E105" s="225"/>
      <c r="F105" s="226" t="s">
        <v>20</v>
      </c>
      <c r="G105" s="223"/>
      <c r="H105" s="231">
        <v>193.44</v>
      </c>
      <c r="I105" s="231">
        <v>168.2928</v>
      </c>
      <c r="J105" s="231">
        <v>149.780592</v>
      </c>
      <c r="K105" s="224">
        <v>119.8244736</v>
      </c>
    </row>
    <row r="106" ht="28.8" spans="1:11">
      <c r="A106" s="229">
        <v>98</v>
      </c>
      <c r="B106" s="219">
        <v>330300011</v>
      </c>
      <c r="C106" s="220" t="s">
        <v>237</v>
      </c>
      <c r="D106" s="225"/>
      <c r="E106" s="225"/>
      <c r="F106" s="226" t="s">
        <v>20</v>
      </c>
      <c r="G106" s="223" t="s">
        <v>228</v>
      </c>
      <c r="H106" s="231">
        <v>3814.86</v>
      </c>
      <c r="I106" s="231">
        <v>3318.9282</v>
      </c>
      <c r="J106" s="231">
        <v>2953.846098</v>
      </c>
      <c r="K106" s="224">
        <v>2363.0768784</v>
      </c>
    </row>
    <row r="107" ht="28.8" spans="1:11">
      <c r="A107" s="229">
        <v>99</v>
      </c>
      <c r="B107" s="219">
        <v>330300012</v>
      </c>
      <c r="C107" s="220" t="s">
        <v>238</v>
      </c>
      <c r="D107" s="221" t="s">
        <v>239</v>
      </c>
      <c r="E107" s="225"/>
      <c r="F107" s="226" t="s">
        <v>20</v>
      </c>
      <c r="G107" s="223" t="s">
        <v>228</v>
      </c>
      <c r="H107" s="231">
        <v>5006.19</v>
      </c>
      <c r="I107" s="231">
        <v>4355.3853</v>
      </c>
      <c r="J107" s="231">
        <v>3876.292917</v>
      </c>
      <c r="K107" s="224">
        <v>3101.0343336</v>
      </c>
    </row>
    <row r="108" ht="43.2" spans="1:11">
      <c r="A108" s="229">
        <v>100</v>
      </c>
      <c r="B108" s="219">
        <v>330300018</v>
      </c>
      <c r="C108" s="220" t="s">
        <v>240</v>
      </c>
      <c r="D108" s="221" t="s">
        <v>241</v>
      </c>
      <c r="E108" s="225"/>
      <c r="F108" s="226" t="s">
        <v>20</v>
      </c>
      <c r="G108" s="223" t="s">
        <v>81</v>
      </c>
      <c r="H108" s="231">
        <v>3162.55</v>
      </c>
      <c r="I108" s="231">
        <v>2751.4185</v>
      </c>
      <c r="J108" s="246">
        <v>2405</v>
      </c>
      <c r="K108" s="224">
        <v>1924</v>
      </c>
    </row>
    <row r="109" spans="1:11">
      <c r="A109" s="229">
        <v>101</v>
      </c>
      <c r="B109" s="219">
        <v>330401009</v>
      </c>
      <c r="C109" s="220" t="s">
        <v>242</v>
      </c>
      <c r="D109" s="225"/>
      <c r="E109" s="225"/>
      <c r="F109" s="226" t="s">
        <v>20</v>
      </c>
      <c r="G109" s="223"/>
      <c r="H109" s="231">
        <v>331.08</v>
      </c>
      <c r="I109" s="231">
        <v>288.0396</v>
      </c>
      <c r="J109" s="231">
        <v>256.355244</v>
      </c>
      <c r="K109" s="224">
        <v>205.0841952</v>
      </c>
    </row>
    <row r="110" spans="1:11">
      <c r="A110" s="229">
        <v>102</v>
      </c>
      <c r="B110" s="219">
        <v>330402009</v>
      </c>
      <c r="C110" s="220" t="s">
        <v>243</v>
      </c>
      <c r="D110" s="221" t="s">
        <v>244</v>
      </c>
      <c r="E110" s="225"/>
      <c r="F110" s="222" t="s">
        <v>245</v>
      </c>
      <c r="G110" s="223" t="s">
        <v>246</v>
      </c>
      <c r="H110" s="231">
        <v>490.11</v>
      </c>
      <c r="I110" s="231">
        <v>426.3957</v>
      </c>
      <c r="J110" s="231">
        <v>379.492173</v>
      </c>
      <c r="K110" s="224">
        <v>303.5937384</v>
      </c>
    </row>
    <row r="111" ht="28.8" spans="1:11">
      <c r="A111" s="229">
        <v>103</v>
      </c>
      <c r="B111" s="219">
        <v>330403002</v>
      </c>
      <c r="C111" s="220" t="s">
        <v>247</v>
      </c>
      <c r="D111" s="221" t="s">
        <v>248</v>
      </c>
      <c r="E111" s="221" t="s">
        <v>249</v>
      </c>
      <c r="F111" s="226" t="s">
        <v>20</v>
      </c>
      <c r="G111" s="223" t="s">
        <v>250</v>
      </c>
      <c r="H111" s="231">
        <v>332.94</v>
      </c>
      <c r="I111" s="231">
        <v>289.6578</v>
      </c>
      <c r="J111" s="231">
        <v>257.795442</v>
      </c>
      <c r="K111" s="224">
        <v>206.2363536</v>
      </c>
    </row>
    <row r="112" ht="28.8" spans="1:11">
      <c r="A112" s="229">
        <v>104</v>
      </c>
      <c r="B112" s="219">
        <v>330405009</v>
      </c>
      <c r="C112" s="220" t="s">
        <v>251</v>
      </c>
      <c r="D112" s="225"/>
      <c r="E112" s="221" t="s">
        <v>252</v>
      </c>
      <c r="F112" s="226" t="s">
        <v>20</v>
      </c>
      <c r="G112" s="223"/>
      <c r="H112" s="231">
        <v>987.66</v>
      </c>
      <c r="I112" s="231">
        <v>859.2642</v>
      </c>
      <c r="J112" s="231">
        <v>764.745138</v>
      </c>
      <c r="K112" s="224">
        <v>611.7961104</v>
      </c>
    </row>
    <row r="113" spans="1:11">
      <c r="A113" s="229">
        <v>105</v>
      </c>
      <c r="B113" s="219">
        <v>330405012</v>
      </c>
      <c r="C113" s="220" t="s">
        <v>253</v>
      </c>
      <c r="D113" s="225"/>
      <c r="E113" s="225"/>
      <c r="F113" s="226" t="s">
        <v>20</v>
      </c>
      <c r="G113" s="223"/>
      <c r="H113" s="231">
        <v>948.6</v>
      </c>
      <c r="I113" s="231">
        <v>825.282</v>
      </c>
      <c r="J113" s="231">
        <v>734.50098</v>
      </c>
      <c r="K113" s="224">
        <v>587.600784</v>
      </c>
    </row>
    <row r="114" ht="28.8" spans="1:11">
      <c r="A114" s="229">
        <v>106</v>
      </c>
      <c r="B114" s="219">
        <v>330405013</v>
      </c>
      <c r="C114" s="220" t="s">
        <v>254</v>
      </c>
      <c r="D114" s="221" t="s">
        <v>255</v>
      </c>
      <c r="E114" s="225" t="s">
        <v>109</v>
      </c>
      <c r="F114" s="226" t="s">
        <v>20</v>
      </c>
      <c r="G114" s="223" t="s">
        <v>256</v>
      </c>
      <c r="H114" s="231">
        <v>1042.53</v>
      </c>
      <c r="I114" s="231">
        <v>907.0011</v>
      </c>
      <c r="J114" s="231">
        <v>807.230979</v>
      </c>
      <c r="K114" s="224">
        <v>645.7847832</v>
      </c>
    </row>
    <row r="115" ht="28.8" spans="1:11">
      <c r="A115" s="229">
        <v>107</v>
      </c>
      <c r="B115" s="219">
        <v>330406002</v>
      </c>
      <c r="C115" s="220" t="s">
        <v>257</v>
      </c>
      <c r="D115" s="225"/>
      <c r="E115" s="221" t="s">
        <v>258</v>
      </c>
      <c r="F115" s="226" t="s">
        <v>20</v>
      </c>
      <c r="G115" s="223" t="s">
        <v>81</v>
      </c>
      <c r="H115" s="231">
        <v>930.05</v>
      </c>
      <c r="I115" s="231">
        <v>809.1435</v>
      </c>
      <c r="J115" s="246">
        <v>707</v>
      </c>
      <c r="K115" s="224">
        <v>565.6</v>
      </c>
    </row>
    <row r="116" ht="43.2" spans="1:11">
      <c r="A116" s="229">
        <v>108</v>
      </c>
      <c r="B116" s="219">
        <v>330406006</v>
      </c>
      <c r="C116" s="220" t="s">
        <v>259</v>
      </c>
      <c r="D116" s="225"/>
      <c r="E116" s="221" t="s">
        <v>260</v>
      </c>
      <c r="F116" s="226" t="s">
        <v>20</v>
      </c>
      <c r="G116" s="223" t="s">
        <v>261</v>
      </c>
      <c r="H116" s="231">
        <v>1378.26</v>
      </c>
      <c r="I116" s="231">
        <v>1199.0862</v>
      </c>
      <c r="J116" s="231">
        <v>1067.186718</v>
      </c>
      <c r="K116" s="224">
        <v>853.7493744</v>
      </c>
    </row>
    <row r="117" ht="28.8" spans="1:11">
      <c r="A117" s="229">
        <v>109</v>
      </c>
      <c r="B117" s="219">
        <v>330406007</v>
      </c>
      <c r="C117" s="220" t="s">
        <v>262</v>
      </c>
      <c r="D117" s="225"/>
      <c r="E117" s="225"/>
      <c r="F117" s="226" t="s">
        <v>20</v>
      </c>
      <c r="G117" s="223" t="s">
        <v>81</v>
      </c>
      <c r="H117" s="231">
        <v>1297.7</v>
      </c>
      <c r="I117" s="231">
        <v>1128.999</v>
      </c>
      <c r="J117" s="246">
        <v>987</v>
      </c>
      <c r="K117" s="224">
        <v>789.6</v>
      </c>
    </row>
    <row r="118" ht="28.8" spans="1:11">
      <c r="A118" s="229">
        <v>110</v>
      </c>
      <c r="B118" s="219">
        <v>330406008</v>
      </c>
      <c r="C118" s="220" t="s">
        <v>263</v>
      </c>
      <c r="D118" s="225"/>
      <c r="E118" s="221" t="s">
        <v>264</v>
      </c>
      <c r="F118" s="226" t="s">
        <v>20</v>
      </c>
      <c r="G118" s="223" t="s">
        <v>265</v>
      </c>
      <c r="H118" s="231">
        <v>851.88</v>
      </c>
      <c r="I118" s="231">
        <v>741.1356</v>
      </c>
      <c r="J118" s="231">
        <v>659.610684</v>
      </c>
      <c r="K118" s="224">
        <v>527.6885472</v>
      </c>
    </row>
    <row r="119" ht="28.8" spans="1:11">
      <c r="A119" s="229">
        <v>111</v>
      </c>
      <c r="B119" s="219">
        <v>330406009</v>
      </c>
      <c r="C119" s="220" t="s">
        <v>266</v>
      </c>
      <c r="D119" s="225"/>
      <c r="E119" s="221" t="s">
        <v>260</v>
      </c>
      <c r="F119" s="226" t="s">
        <v>20</v>
      </c>
      <c r="G119" s="223" t="s">
        <v>265</v>
      </c>
      <c r="H119" s="231">
        <v>660.3</v>
      </c>
      <c r="I119" s="231">
        <v>574.461</v>
      </c>
      <c r="J119" s="231">
        <v>511.27029</v>
      </c>
      <c r="K119" s="224">
        <v>409.016232</v>
      </c>
    </row>
    <row r="120" ht="28.8" spans="1:11">
      <c r="A120" s="229">
        <v>112</v>
      </c>
      <c r="B120" s="219">
        <v>330406019</v>
      </c>
      <c r="C120" s="220" t="s">
        <v>267</v>
      </c>
      <c r="D120" s="221" t="s">
        <v>268</v>
      </c>
      <c r="E120" s="225"/>
      <c r="F120" s="226" t="s">
        <v>20</v>
      </c>
      <c r="G120" s="223" t="s">
        <v>81</v>
      </c>
      <c r="H120" s="231">
        <v>1610.25</v>
      </c>
      <c r="I120" s="231">
        <v>1400.9175</v>
      </c>
      <c r="J120" s="246">
        <v>1225</v>
      </c>
      <c r="K120" s="224">
        <v>980</v>
      </c>
    </row>
    <row r="121" ht="28.8" spans="1:11">
      <c r="A121" s="229">
        <v>113</v>
      </c>
      <c r="B121" s="219">
        <v>330407001</v>
      </c>
      <c r="C121" s="220" t="s">
        <v>269</v>
      </c>
      <c r="D121" s="221" t="s">
        <v>270</v>
      </c>
      <c r="E121" s="225"/>
      <c r="F121" s="226" t="s">
        <v>20</v>
      </c>
      <c r="G121" s="223"/>
      <c r="H121" s="231">
        <v>494.76</v>
      </c>
      <c r="I121" s="231">
        <v>430.4412</v>
      </c>
      <c r="J121" s="231">
        <v>383.092668</v>
      </c>
      <c r="K121" s="224">
        <v>306.4741344</v>
      </c>
    </row>
    <row r="122" ht="72" spans="1:11">
      <c r="A122" s="229">
        <v>114</v>
      </c>
      <c r="B122" s="219">
        <v>330407002</v>
      </c>
      <c r="C122" s="220" t="s">
        <v>271</v>
      </c>
      <c r="D122" s="225"/>
      <c r="E122" s="221" t="s">
        <v>272</v>
      </c>
      <c r="F122" s="226" t="s">
        <v>20</v>
      </c>
      <c r="G122" s="223" t="s">
        <v>273</v>
      </c>
      <c r="H122" s="231">
        <v>2378.01</v>
      </c>
      <c r="I122" s="231">
        <v>2068.8687</v>
      </c>
      <c r="J122" s="231">
        <v>1841.293143</v>
      </c>
      <c r="K122" s="224">
        <v>1473.0345144</v>
      </c>
    </row>
    <row r="123" spans="1:11">
      <c r="A123" s="229">
        <v>115</v>
      </c>
      <c r="B123" s="255">
        <v>330407008</v>
      </c>
      <c r="C123" s="256" t="s">
        <v>274</v>
      </c>
      <c r="D123" s="257"/>
      <c r="E123" s="257"/>
      <c r="F123" s="258" t="s">
        <v>20</v>
      </c>
      <c r="G123" s="223" t="s">
        <v>81</v>
      </c>
      <c r="H123" s="231">
        <v>1303.4</v>
      </c>
      <c r="I123" s="231">
        <v>1133.958</v>
      </c>
      <c r="J123" s="246">
        <v>991</v>
      </c>
      <c r="K123" s="224">
        <v>792.8</v>
      </c>
    </row>
    <row r="124" ht="72" spans="1:11">
      <c r="A124" s="229">
        <v>116</v>
      </c>
      <c r="B124" s="219">
        <v>330407009</v>
      </c>
      <c r="C124" s="220" t="s">
        <v>275</v>
      </c>
      <c r="D124" s="225"/>
      <c r="E124" s="221" t="s">
        <v>276</v>
      </c>
      <c r="F124" s="226" t="s">
        <v>20</v>
      </c>
      <c r="G124" s="223"/>
      <c r="H124" s="231">
        <v>1329.9</v>
      </c>
      <c r="I124" s="231">
        <v>1157.013</v>
      </c>
      <c r="J124" s="231">
        <v>1029.74157</v>
      </c>
      <c r="K124" s="224">
        <v>823.793256</v>
      </c>
    </row>
    <row r="125" ht="28.8" spans="1:11">
      <c r="A125" s="229">
        <v>117</v>
      </c>
      <c r="B125" s="219">
        <v>330409008</v>
      </c>
      <c r="C125" s="220" t="s">
        <v>277</v>
      </c>
      <c r="D125" s="225"/>
      <c r="E125" s="221" t="s">
        <v>278</v>
      </c>
      <c r="F125" s="226" t="s">
        <v>20</v>
      </c>
      <c r="G125" s="223"/>
      <c r="H125" s="231">
        <v>688.2</v>
      </c>
      <c r="I125" s="231">
        <v>598.734</v>
      </c>
      <c r="J125" s="231">
        <v>532.87326</v>
      </c>
      <c r="K125" s="224">
        <v>426.298608</v>
      </c>
    </row>
    <row r="126" ht="28.8" spans="1:11">
      <c r="A126" s="229">
        <v>118</v>
      </c>
      <c r="B126" s="219">
        <v>330501002</v>
      </c>
      <c r="C126" s="220" t="s">
        <v>279</v>
      </c>
      <c r="D126" s="225"/>
      <c r="E126" s="225"/>
      <c r="F126" s="222" t="s">
        <v>245</v>
      </c>
      <c r="G126" s="223"/>
      <c r="H126" s="231">
        <v>49.29</v>
      </c>
      <c r="I126" s="231">
        <v>42.8823</v>
      </c>
      <c r="J126" s="246">
        <v>38</v>
      </c>
      <c r="K126" s="224">
        <v>30.4</v>
      </c>
    </row>
    <row r="127" ht="28.8" spans="1:11">
      <c r="A127" s="229">
        <v>119</v>
      </c>
      <c r="B127" s="219">
        <v>330502014</v>
      </c>
      <c r="C127" s="220" t="s">
        <v>280</v>
      </c>
      <c r="D127" s="221" t="s">
        <v>281</v>
      </c>
      <c r="E127" s="225"/>
      <c r="F127" s="226" t="s">
        <v>20</v>
      </c>
      <c r="G127" s="223"/>
      <c r="H127" s="231">
        <v>1078.8</v>
      </c>
      <c r="I127" s="231">
        <v>938.556</v>
      </c>
      <c r="J127" s="231">
        <v>835.31484</v>
      </c>
      <c r="K127" s="224">
        <v>668.251872</v>
      </c>
    </row>
    <row r="128" ht="28.8" spans="1:11">
      <c r="A128" s="229">
        <v>120</v>
      </c>
      <c r="B128" s="219">
        <v>330503002</v>
      </c>
      <c r="C128" s="220" t="s">
        <v>282</v>
      </c>
      <c r="D128" s="221" t="s">
        <v>283</v>
      </c>
      <c r="E128" s="225"/>
      <c r="F128" s="226" t="s">
        <v>20</v>
      </c>
      <c r="G128" s="223"/>
      <c r="H128" s="231">
        <v>1326.18</v>
      </c>
      <c r="I128" s="231">
        <v>1153.7766</v>
      </c>
      <c r="J128" s="231">
        <v>1026.861174</v>
      </c>
      <c r="K128" s="224">
        <v>821.4889392</v>
      </c>
    </row>
    <row r="129" ht="28.8" spans="1:11">
      <c r="A129" s="229">
        <v>121</v>
      </c>
      <c r="B129" s="219">
        <v>330601007</v>
      </c>
      <c r="C129" s="220" t="s">
        <v>284</v>
      </c>
      <c r="D129" s="225"/>
      <c r="E129" s="225"/>
      <c r="F129" s="226" t="s">
        <v>20</v>
      </c>
      <c r="G129" s="223"/>
      <c r="H129" s="231">
        <v>376.65</v>
      </c>
      <c r="I129" s="231">
        <v>327.6855</v>
      </c>
      <c r="J129" s="231">
        <v>291.640095</v>
      </c>
      <c r="K129" s="224">
        <v>233.312076</v>
      </c>
    </row>
    <row r="130" ht="28.8" spans="1:11">
      <c r="A130" s="229">
        <v>122</v>
      </c>
      <c r="B130" s="219">
        <v>330601021</v>
      </c>
      <c r="C130" s="220" t="s">
        <v>285</v>
      </c>
      <c r="D130" s="225"/>
      <c r="E130" s="225"/>
      <c r="F130" s="226" t="s">
        <v>20</v>
      </c>
      <c r="G130" s="223" t="s">
        <v>81</v>
      </c>
      <c r="H130" s="231">
        <v>1789.8</v>
      </c>
      <c r="I130" s="231">
        <v>1557.126</v>
      </c>
      <c r="J130" s="246">
        <v>1361</v>
      </c>
      <c r="K130" s="224">
        <v>1088.8</v>
      </c>
    </row>
    <row r="131" ht="28.8" spans="1:11">
      <c r="A131" s="229">
        <v>123</v>
      </c>
      <c r="B131" s="219">
        <v>330602001</v>
      </c>
      <c r="C131" s="220" t="s">
        <v>286</v>
      </c>
      <c r="D131" s="221" t="s">
        <v>287</v>
      </c>
      <c r="E131" s="225"/>
      <c r="F131" s="226" t="s">
        <v>20</v>
      </c>
      <c r="G131" s="223"/>
      <c r="H131" s="231">
        <v>797.01</v>
      </c>
      <c r="I131" s="231">
        <v>693.3987</v>
      </c>
      <c r="J131" s="231">
        <v>617.124843</v>
      </c>
      <c r="K131" s="224">
        <v>493.6998744</v>
      </c>
    </row>
    <row r="132" spans="1:11">
      <c r="A132" s="229">
        <v>124</v>
      </c>
      <c r="B132" s="219">
        <v>330602014</v>
      </c>
      <c r="C132" s="220" t="s">
        <v>288</v>
      </c>
      <c r="D132" s="225"/>
      <c r="E132" s="225"/>
      <c r="F132" s="226" t="s">
        <v>20</v>
      </c>
      <c r="G132" s="223"/>
      <c r="H132" s="231">
        <v>1402.44</v>
      </c>
      <c r="I132" s="231">
        <v>1220.1228</v>
      </c>
      <c r="J132" s="231">
        <v>1085.909292</v>
      </c>
      <c r="K132" s="224">
        <v>868.7274336</v>
      </c>
    </row>
    <row r="133" ht="28.8" spans="1:11">
      <c r="A133" s="229">
        <v>125</v>
      </c>
      <c r="B133" s="219">
        <v>330603004</v>
      </c>
      <c r="C133" s="220" t="s">
        <v>289</v>
      </c>
      <c r="D133" s="225"/>
      <c r="E133" s="225"/>
      <c r="F133" s="226" t="s">
        <v>20</v>
      </c>
      <c r="G133" s="223" t="s">
        <v>228</v>
      </c>
      <c r="H133" s="231">
        <v>2470.08</v>
      </c>
      <c r="I133" s="231">
        <v>2148.9696</v>
      </c>
      <c r="J133" s="231">
        <v>1912.582944</v>
      </c>
      <c r="K133" s="224">
        <v>1530.0663552</v>
      </c>
    </row>
    <row r="134" ht="28.8" spans="1:11">
      <c r="A134" s="229">
        <v>126</v>
      </c>
      <c r="B134" s="219">
        <v>330604006</v>
      </c>
      <c r="C134" s="220" t="s">
        <v>290</v>
      </c>
      <c r="D134" s="221" t="s">
        <v>291</v>
      </c>
      <c r="E134" s="225"/>
      <c r="F134" s="226" t="s">
        <v>292</v>
      </c>
      <c r="G134" s="223"/>
      <c r="H134" s="231">
        <v>181.35</v>
      </c>
      <c r="I134" s="231">
        <v>157.7745</v>
      </c>
      <c r="J134" s="231">
        <v>140.419305</v>
      </c>
      <c r="K134" s="224">
        <v>112.335444</v>
      </c>
    </row>
    <row r="135" ht="28.8" spans="1:11">
      <c r="A135" s="229">
        <v>127</v>
      </c>
      <c r="B135" s="219">
        <v>330605005</v>
      </c>
      <c r="C135" s="220" t="s">
        <v>293</v>
      </c>
      <c r="D135" s="221" t="s">
        <v>294</v>
      </c>
      <c r="E135" s="221" t="s">
        <v>214</v>
      </c>
      <c r="F135" s="226" t="s">
        <v>20</v>
      </c>
      <c r="G135" s="223"/>
      <c r="H135" s="231">
        <v>1244.34</v>
      </c>
      <c r="I135" s="231">
        <v>1082.5758</v>
      </c>
      <c r="J135" s="231">
        <v>963.492462</v>
      </c>
      <c r="K135" s="224">
        <v>770.7939696</v>
      </c>
    </row>
    <row r="136" ht="43.2" spans="1:11">
      <c r="A136" s="229">
        <v>128</v>
      </c>
      <c r="B136" s="219">
        <v>330605008</v>
      </c>
      <c r="C136" s="220" t="s">
        <v>295</v>
      </c>
      <c r="D136" s="221" t="s">
        <v>296</v>
      </c>
      <c r="E136" s="221" t="s">
        <v>297</v>
      </c>
      <c r="F136" s="226" t="s">
        <v>20</v>
      </c>
      <c r="G136" s="223" t="s">
        <v>81</v>
      </c>
      <c r="H136" s="231">
        <v>1232.15</v>
      </c>
      <c r="I136" s="231">
        <v>1071.9705</v>
      </c>
      <c r="J136" s="246">
        <v>937</v>
      </c>
      <c r="K136" s="224">
        <v>749.6</v>
      </c>
    </row>
    <row r="137" ht="43.2" spans="1:11">
      <c r="A137" s="229">
        <v>129</v>
      </c>
      <c r="B137" s="219">
        <v>330605013</v>
      </c>
      <c r="C137" s="220" t="s">
        <v>298</v>
      </c>
      <c r="D137" s="221" t="s">
        <v>299</v>
      </c>
      <c r="E137" s="221" t="s">
        <v>214</v>
      </c>
      <c r="F137" s="226" t="s">
        <v>20</v>
      </c>
      <c r="G137" s="223" t="s">
        <v>81</v>
      </c>
      <c r="H137" s="231">
        <v>906.3</v>
      </c>
      <c r="I137" s="231">
        <v>788.481</v>
      </c>
      <c r="J137" s="246">
        <v>689</v>
      </c>
      <c r="K137" s="224">
        <v>551.2</v>
      </c>
    </row>
    <row r="138" ht="43.2" spans="1:11">
      <c r="A138" s="229">
        <v>130</v>
      </c>
      <c r="B138" s="219">
        <v>330605017</v>
      </c>
      <c r="C138" s="220" t="s">
        <v>300</v>
      </c>
      <c r="D138" s="221" t="s">
        <v>301</v>
      </c>
      <c r="E138" s="225"/>
      <c r="F138" s="226" t="s">
        <v>20</v>
      </c>
      <c r="G138" s="223" t="s">
        <v>228</v>
      </c>
      <c r="H138" s="231">
        <v>2227.35</v>
      </c>
      <c r="I138" s="231">
        <v>1937.7945</v>
      </c>
      <c r="J138" s="231">
        <v>1724.637105</v>
      </c>
      <c r="K138" s="224">
        <v>1379.709684</v>
      </c>
    </row>
    <row r="139" ht="43.2" spans="1:11">
      <c r="A139" s="229">
        <v>131</v>
      </c>
      <c r="B139" s="219">
        <v>330605028</v>
      </c>
      <c r="C139" s="220" t="s">
        <v>302</v>
      </c>
      <c r="D139" s="221" t="s">
        <v>303</v>
      </c>
      <c r="E139" s="225"/>
      <c r="F139" s="226" t="s">
        <v>20</v>
      </c>
      <c r="G139" s="223" t="s">
        <v>304</v>
      </c>
      <c r="H139" s="231">
        <v>1119.72</v>
      </c>
      <c r="I139" s="231">
        <v>974.1564</v>
      </c>
      <c r="J139" s="231">
        <v>866.999196</v>
      </c>
      <c r="K139" s="224">
        <v>693.5993568</v>
      </c>
    </row>
    <row r="140" ht="28.8" spans="1:11">
      <c r="A140" s="229">
        <v>132</v>
      </c>
      <c r="B140" s="219">
        <v>330605033</v>
      </c>
      <c r="C140" s="220" t="s">
        <v>305</v>
      </c>
      <c r="D140" s="221" t="s">
        <v>306</v>
      </c>
      <c r="E140" s="221" t="s">
        <v>214</v>
      </c>
      <c r="F140" s="226" t="s">
        <v>20</v>
      </c>
      <c r="G140" s="223" t="s">
        <v>307</v>
      </c>
      <c r="H140" s="231">
        <v>1454.52</v>
      </c>
      <c r="I140" s="231">
        <v>1265.4324</v>
      </c>
      <c r="J140" s="231">
        <v>1126.234836</v>
      </c>
      <c r="K140" s="224">
        <v>900.9878688</v>
      </c>
    </row>
    <row r="141" spans="1:11">
      <c r="A141" s="229">
        <v>133</v>
      </c>
      <c r="B141" s="219">
        <v>330605036</v>
      </c>
      <c r="C141" s="220" t="s">
        <v>308</v>
      </c>
      <c r="D141" s="225"/>
      <c r="E141" s="225"/>
      <c r="F141" s="226" t="s">
        <v>20</v>
      </c>
      <c r="G141" s="223"/>
      <c r="H141" s="231">
        <v>777.48</v>
      </c>
      <c r="I141" s="231">
        <v>676.4076</v>
      </c>
      <c r="J141" s="231">
        <v>602.002764</v>
      </c>
      <c r="K141" s="224">
        <v>481.6022112</v>
      </c>
    </row>
    <row r="142" spans="1:11">
      <c r="A142" s="229">
        <v>134</v>
      </c>
      <c r="B142" s="219">
        <v>330606003</v>
      </c>
      <c r="C142" s="220" t="s">
        <v>309</v>
      </c>
      <c r="D142" s="225"/>
      <c r="E142" s="225"/>
      <c r="F142" s="226" t="s">
        <v>20</v>
      </c>
      <c r="G142" s="223" t="s">
        <v>228</v>
      </c>
      <c r="H142" s="231">
        <v>1910.22</v>
      </c>
      <c r="I142" s="231">
        <v>1661.8914</v>
      </c>
      <c r="J142" s="231">
        <v>1479.083346</v>
      </c>
      <c r="K142" s="224">
        <v>1183.2666768</v>
      </c>
    </row>
    <row r="143" spans="1:11">
      <c r="A143" s="229">
        <v>135</v>
      </c>
      <c r="B143" s="219">
        <v>330606006</v>
      </c>
      <c r="C143" s="220" t="s">
        <v>310</v>
      </c>
      <c r="D143" s="225"/>
      <c r="E143" s="225"/>
      <c r="F143" s="226" t="s">
        <v>20</v>
      </c>
      <c r="G143" s="223"/>
      <c r="H143" s="231">
        <v>527.31</v>
      </c>
      <c r="I143" s="231">
        <v>458.7597</v>
      </c>
      <c r="J143" s="231">
        <v>408.296133</v>
      </c>
      <c r="K143" s="224">
        <v>326.6369064</v>
      </c>
    </row>
    <row r="144" ht="28.8" spans="1:11">
      <c r="A144" s="229">
        <v>136</v>
      </c>
      <c r="B144" s="219">
        <v>330606015</v>
      </c>
      <c r="C144" s="219" t="s">
        <v>311</v>
      </c>
      <c r="D144" s="221" t="s">
        <v>312</v>
      </c>
      <c r="E144" s="225"/>
      <c r="F144" s="226" t="s">
        <v>20</v>
      </c>
      <c r="G144" s="223"/>
      <c r="H144" s="231">
        <v>1170.87</v>
      </c>
      <c r="I144" s="231">
        <v>1018.6569</v>
      </c>
      <c r="J144" s="231">
        <v>906.604641</v>
      </c>
      <c r="K144" s="231">
        <v>725</v>
      </c>
    </row>
    <row r="145" ht="28.8" spans="1:11">
      <c r="A145" s="229">
        <v>137</v>
      </c>
      <c r="B145" s="219">
        <v>330606017</v>
      </c>
      <c r="C145" s="220" t="s">
        <v>313</v>
      </c>
      <c r="D145" s="221" t="s">
        <v>314</v>
      </c>
      <c r="E145" s="225"/>
      <c r="F145" s="226" t="s">
        <v>20</v>
      </c>
      <c r="G145" s="223" t="s">
        <v>315</v>
      </c>
      <c r="H145" s="231">
        <v>1384.77</v>
      </c>
      <c r="I145" s="231">
        <v>1204.7499</v>
      </c>
      <c r="J145" s="231">
        <v>1072.227411</v>
      </c>
      <c r="K145" s="224">
        <v>857.7819288</v>
      </c>
    </row>
    <row r="146" ht="28.8" spans="1:11">
      <c r="A146" s="229">
        <v>138</v>
      </c>
      <c r="B146" s="219">
        <v>330607006</v>
      </c>
      <c r="C146" s="220" t="s">
        <v>316</v>
      </c>
      <c r="D146" s="221" t="s">
        <v>317</v>
      </c>
      <c r="E146" s="221" t="s">
        <v>214</v>
      </c>
      <c r="F146" s="226" t="s">
        <v>20</v>
      </c>
      <c r="G146" s="223" t="s">
        <v>81</v>
      </c>
      <c r="H146" s="231">
        <v>1257.8</v>
      </c>
      <c r="I146" s="231">
        <v>1094.286</v>
      </c>
      <c r="J146" s="246">
        <v>957</v>
      </c>
      <c r="K146" s="224">
        <v>765.6</v>
      </c>
    </row>
    <row r="147" ht="28.8" spans="1:11">
      <c r="A147" s="229">
        <v>139</v>
      </c>
      <c r="B147" s="219">
        <v>330607009</v>
      </c>
      <c r="C147" s="220" t="s">
        <v>318</v>
      </c>
      <c r="D147" s="225"/>
      <c r="E147" s="225"/>
      <c r="F147" s="226" t="s">
        <v>20</v>
      </c>
      <c r="G147" s="223"/>
      <c r="H147" s="231">
        <v>976.5</v>
      </c>
      <c r="I147" s="231">
        <v>849.555</v>
      </c>
      <c r="J147" s="231">
        <v>756.10395</v>
      </c>
      <c r="K147" s="224">
        <v>604.88316</v>
      </c>
    </row>
    <row r="148" spans="1:11">
      <c r="A148" s="229">
        <v>140</v>
      </c>
      <c r="B148" s="219">
        <v>330610001</v>
      </c>
      <c r="C148" s="220" t="s">
        <v>319</v>
      </c>
      <c r="D148" s="221" t="s">
        <v>320</v>
      </c>
      <c r="E148" s="225"/>
      <c r="F148" s="226" t="s">
        <v>20</v>
      </c>
      <c r="G148" s="223"/>
      <c r="H148" s="231">
        <v>563.58</v>
      </c>
      <c r="I148" s="231">
        <v>490.3146</v>
      </c>
      <c r="J148" s="231">
        <v>436.379994</v>
      </c>
      <c r="K148" s="224">
        <v>349.1039952</v>
      </c>
    </row>
    <row r="149" spans="1:11">
      <c r="A149" s="229">
        <v>141</v>
      </c>
      <c r="B149" s="219">
        <v>330610002</v>
      </c>
      <c r="C149" s="220" t="s">
        <v>321</v>
      </c>
      <c r="D149" s="225"/>
      <c r="E149" s="225"/>
      <c r="F149" s="226" t="s">
        <v>20</v>
      </c>
      <c r="G149" s="223"/>
      <c r="H149" s="231">
        <v>733.77</v>
      </c>
      <c r="I149" s="231">
        <v>638.3799</v>
      </c>
      <c r="J149" s="231">
        <v>568.158111</v>
      </c>
      <c r="K149" s="224">
        <v>454.5264888</v>
      </c>
    </row>
    <row r="150" ht="43.2" spans="1:11">
      <c r="A150" s="229">
        <v>142</v>
      </c>
      <c r="B150" s="219">
        <v>330611006</v>
      </c>
      <c r="C150" s="220" t="s">
        <v>322</v>
      </c>
      <c r="D150" s="225"/>
      <c r="E150" s="225"/>
      <c r="F150" s="226" t="s">
        <v>20</v>
      </c>
      <c r="G150" s="223" t="s">
        <v>81</v>
      </c>
      <c r="H150" s="231">
        <v>2126.1</v>
      </c>
      <c r="I150" s="231">
        <v>1849.707</v>
      </c>
      <c r="J150" s="246">
        <v>1617</v>
      </c>
      <c r="K150" s="224">
        <v>1293.6</v>
      </c>
    </row>
    <row r="151" ht="28.8" spans="1:11">
      <c r="A151" s="229">
        <v>143</v>
      </c>
      <c r="B151" s="219">
        <v>330701005</v>
      </c>
      <c r="C151" s="220" t="s">
        <v>323</v>
      </c>
      <c r="D151" s="225"/>
      <c r="E151" s="221" t="s">
        <v>324</v>
      </c>
      <c r="F151" s="226" t="s">
        <v>20</v>
      </c>
      <c r="G151" s="223"/>
      <c r="H151" s="231">
        <v>513.36</v>
      </c>
      <c r="I151" s="231">
        <v>446.6232</v>
      </c>
      <c r="J151" s="231">
        <v>397.494648</v>
      </c>
      <c r="K151" s="224">
        <v>317.9957184</v>
      </c>
    </row>
    <row r="152" ht="28.8" spans="1:11">
      <c r="A152" s="229">
        <v>144</v>
      </c>
      <c r="B152" s="219">
        <v>330701022</v>
      </c>
      <c r="C152" s="220" t="s">
        <v>325</v>
      </c>
      <c r="D152" s="221" t="s">
        <v>326</v>
      </c>
      <c r="E152" s="225"/>
      <c r="F152" s="226" t="s">
        <v>20</v>
      </c>
      <c r="G152" s="223" t="s">
        <v>327</v>
      </c>
      <c r="H152" s="231">
        <v>1473.12</v>
      </c>
      <c r="I152" s="231">
        <v>1281.6144</v>
      </c>
      <c r="J152" s="231">
        <v>1140.636816</v>
      </c>
      <c r="K152" s="224">
        <v>912.5094528</v>
      </c>
    </row>
    <row r="153" ht="43.2" spans="1:11">
      <c r="A153" s="229">
        <v>145</v>
      </c>
      <c r="B153" s="219">
        <v>330701025</v>
      </c>
      <c r="C153" s="220" t="s">
        <v>328</v>
      </c>
      <c r="D153" s="221" t="s">
        <v>329</v>
      </c>
      <c r="E153" s="225"/>
      <c r="F153" s="226" t="s">
        <v>20</v>
      </c>
      <c r="G153" s="223" t="s">
        <v>81</v>
      </c>
      <c r="H153" s="231">
        <v>1166.6</v>
      </c>
      <c r="I153" s="231">
        <v>1014.942</v>
      </c>
      <c r="J153" s="246">
        <v>887</v>
      </c>
      <c r="K153" s="224">
        <v>709.6</v>
      </c>
    </row>
    <row r="154" spans="1:11">
      <c r="A154" s="229">
        <v>146</v>
      </c>
      <c r="B154" s="219">
        <v>330702002</v>
      </c>
      <c r="C154" s="220" t="s">
        <v>330</v>
      </c>
      <c r="D154" s="221" t="s">
        <v>331</v>
      </c>
      <c r="E154" s="225" t="s">
        <v>109</v>
      </c>
      <c r="F154" s="226" t="s">
        <v>20</v>
      </c>
      <c r="G154" s="223" t="s">
        <v>228</v>
      </c>
      <c r="H154" s="231">
        <v>4268.7</v>
      </c>
      <c r="I154" s="231">
        <v>3713.769</v>
      </c>
      <c r="J154" s="231">
        <v>3305.25441</v>
      </c>
      <c r="K154" s="224">
        <v>2644.203528</v>
      </c>
    </row>
    <row r="155" spans="1:11">
      <c r="A155" s="229">
        <v>147</v>
      </c>
      <c r="B155" s="219">
        <v>330702003</v>
      </c>
      <c r="C155" s="220" t="s">
        <v>332</v>
      </c>
      <c r="D155" s="225"/>
      <c r="E155" s="225" t="s">
        <v>109</v>
      </c>
      <c r="F155" s="226" t="s">
        <v>20</v>
      </c>
      <c r="G155" s="223" t="s">
        <v>228</v>
      </c>
      <c r="H155" s="231">
        <v>3971.1</v>
      </c>
      <c r="I155" s="231">
        <v>3454.857</v>
      </c>
      <c r="J155" s="231">
        <v>3074.82273</v>
      </c>
      <c r="K155" s="224">
        <v>2459.858184</v>
      </c>
    </row>
    <row r="156" spans="1:11">
      <c r="A156" s="229">
        <v>148</v>
      </c>
      <c r="B156" s="219">
        <v>330702005</v>
      </c>
      <c r="C156" s="220" t="s">
        <v>333</v>
      </c>
      <c r="D156" s="225"/>
      <c r="E156" s="225" t="s">
        <v>109</v>
      </c>
      <c r="F156" s="226" t="s">
        <v>20</v>
      </c>
      <c r="G156" s="223"/>
      <c r="H156" s="231">
        <v>2361.27</v>
      </c>
      <c r="I156" s="231">
        <v>2054.3049</v>
      </c>
      <c r="J156" s="231">
        <v>1828.331361</v>
      </c>
      <c r="K156" s="224">
        <v>1462.6650888</v>
      </c>
    </row>
    <row r="157" ht="28.8" spans="1:11">
      <c r="A157" s="229">
        <v>149</v>
      </c>
      <c r="B157" s="219">
        <v>330702009</v>
      </c>
      <c r="C157" s="220" t="s">
        <v>334</v>
      </c>
      <c r="D157" s="221" t="s">
        <v>335</v>
      </c>
      <c r="E157" s="225"/>
      <c r="F157" s="226" t="s">
        <v>20</v>
      </c>
      <c r="G157" s="223"/>
      <c r="H157" s="231">
        <v>2147.37</v>
      </c>
      <c r="I157" s="231">
        <v>1868.2119</v>
      </c>
      <c r="J157" s="231">
        <v>1662.708591</v>
      </c>
      <c r="K157" s="224">
        <v>1330.1668728</v>
      </c>
    </row>
    <row r="158" ht="28.8" spans="1:11">
      <c r="A158" s="229">
        <v>150</v>
      </c>
      <c r="B158" s="219">
        <v>330702010</v>
      </c>
      <c r="C158" s="220" t="s">
        <v>336</v>
      </c>
      <c r="D158" s="225"/>
      <c r="E158" s="225"/>
      <c r="F158" s="226" t="s">
        <v>20</v>
      </c>
      <c r="G158" s="223" t="s">
        <v>228</v>
      </c>
      <c r="H158" s="231">
        <v>5654.4</v>
      </c>
      <c r="I158" s="231">
        <v>4919.328</v>
      </c>
      <c r="J158" s="231">
        <v>4378.20192</v>
      </c>
      <c r="K158" s="224">
        <v>3502.561536</v>
      </c>
    </row>
    <row r="159" spans="1:11">
      <c r="A159" s="229">
        <v>151</v>
      </c>
      <c r="B159" s="219">
        <v>330702011</v>
      </c>
      <c r="C159" s="220" t="s">
        <v>337</v>
      </c>
      <c r="D159" s="225"/>
      <c r="E159" s="225" t="s">
        <v>109</v>
      </c>
      <c r="F159" s="226" t="s">
        <v>20</v>
      </c>
      <c r="G159" s="223"/>
      <c r="H159" s="231">
        <v>2174.34</v>
      </c>
      <c r="I159" s="231">
        <v>1891.6758</v>
      </c>
      <c r="J159" s="231">
        <v>1683.591462</v>
      </c>
      <c r="K159" s="224">
        <v>1346.8731696</v>
      </c>
    </row>
    <row r="160" spans="1:11">
      <c r="A160" s="229">
        <v>152</v>
      </c>
      <c r="B160" s="219">
        <v>330703003</v>
      </c>
      <c r="C160" s="220" t="s">
        <v>338</v>
      </c>
      <c r="D160" s="225"/>
      <c r="E160" s="225" t="s">
        <v>109</v>
      </c>
      <c r="F160" s="226" t="s">
        <v>20</v>
      </c>
      <c r="G160" s="223"/>
      <c r="H160" s="231">
        <v>1401.51</v>
      </c>
      <c r="I160" s="231">
        <v>1219.3137</v>
      </c>
      <c r="J160" s="231">
        <v>1085.189193</v>
      </c>
      <c r="K160" s="224">
        <v>868.1513544</v>
      </c>
    </row>
    <row r="161" ht="28.8" spans="1:11">
      <c r="A161" s="229">
        <v>153</v>
      </c>
      <c r="B161" s="219">
        <v>330703008</v>
      </c>
      <c r="C161" s="220" t="s">
        <v>339</v>
      </c>
      <c r="D161" s="221" t="s">
        <v>340</v>
      </c>
      <c r="E161" s="225"/>
      <c r="F161" s="226" t="s">
        <v>20</v>
      </c>
      <c r="G161" s="223"/>
      <c r="H161" s="231">
        <v>2903.46</v>
      </c>
      <c r="I161" s="231">
        <v>2526.0102</v>
      </c>
      <c r="J161" s="231">
        <v>2248.149078</v>
      </c>
      <c r="K161" s="224">
        <v>1798.5192624</v>
      </c>
    </row>
    <row r="162" ht="28.8" spans="1:11">
      <c r="A162" s="229">
        <v>154</v>
      </c>
      <c r="B162" s="219">
        <v>330703015</v>
      </c>
      <c r="C162" s="220" t="s">
        <v>341</v>
      </c>
      <c r="D162" s="221" t="s">
        <v>342</v>
      </c>
      <c r="E162" s="221" t="s">
        <v>343</v>
      </c>
      <c r="F162" s="226" t="s">
        <v>20</v>
      </c>
      <c r="G162" s="223"/>
      <c r="H162" s="231">
        <v>2473.8</v>
      </c>
      <c r="I162" s="231">
        <v>2152.206</v>
      </c>
      <c r="J162" s="231">
        <v>1915.46334</v>
      </c>
      <c r="K162" s="224">
        <v>1532.370672</v>
      </c>
    </row>
    <row r="163" ht="28.8" spans="1:11">
      <c r="A163" s="229">
        <v>155</v>
      </c>
      <c r="B163" s="219">
        <v>330703017</v>
      </c>
      <c r="C163" s="220" t="s">
        <v>344</v>
      </c>
      <c r="D163" s="221" t="s">
        <v>345</v>
      </c>
      <c r="E163" s="221" t="s">
        <v>346</v>
      </c>
      <c r="F163" s="226" t="s">
        <v>20</v>
      </c>
      <c r="G163" s="223"/>
      <c r="H163" s="231">
        <v>301.32</v>
      </c>
      <c r="I163" s="231">
        <v>262.1484</v>
      </c>
      <c r="J163" s="231">
        <v>233.312076</v>
      </c>
      <c r="K163" s="224">
        <v>186.6496608</v>
      </c>
    </row>
    <row r="164" ht="28.8" spans="1:11">
      <c r="A164" s="229">
        <v>156</v>
      </c>
      <c r="B164" s="219">
        <v>330703019</v>
      </c>
      <c r="C164" s="220" t="s">
        <v>347</v>
      </c>
      <c r="D164" s="221" t="s">
        <v>348</v>
      </c>
      <c r="E164" s="225" t="s">
        <v>109</v>
      </c>
      <c r="F164" s="226" t="s">
        <v>20</v>
      </c>
      <c r="G164" s="223" t="s">
        <v>81</v>
      </c>
      <c r="H164" s="231">
        <v>2473.8</v>
      </c>
      <c r="I164" s="231">
        <v>2152.206</v>
      </c>
      <c r="J164" s="246">
        <v>1881</v>
      </c>
      <c r="K164" s="224">
        <v>1504.8</v>
      </c>
    </row>
    <row r="165" ht="28.8" spans="1:11">
      <c r="A165" s="229">
        <v>157</v>
      </c>
      <c r="B165" s="219">
        <v>330703020</v>
      </c>
      <c r="C165" s="220" t="s">
        <v>349</v>
      </c>
      <c r="D165" s="221" t="s">
        <v>350</v>
      </c>
      <c r="E165" s="225" t="s">
        <v>109</v>
      </c>
      <c r="F165" s="226" t="s">
        <v>20</v>
      </c>
      <c r="G165" s="223"/>
      <c r="H165" s="231">
        <v>1992.06</v>
      </c>
      <c r="I165" s="231">
        <v>1733.0922</v>
      </c>
      <c r="J165" s="231">
        <v>1542.452058</v>
      </c>
      <c r="K165" s="224">
        <v>1233.9616464</v>
      </c>
    </row>
    <row r="166" ht="28.8" spans="1:11">
      <c r="A166" s="229">
        <v>158</v>
      </c>
      <c r="B166" s="219">
        <v>330703022</v>
      </c>
      <c r="C166" s="220" t="s">
        <v>351</v>
      </c>
      <c r="D166" s="225"/>
      <c r="E166" s="225"/>
      <c r="F166" s="226" t="s">
        <v>20</v>
      </c>
      <c r="G166" s="223"/>
      <c r="H166" s="231">
        <v>1877.67</v>
      </c>
      <c r="I166" s="231">
        <v>1633.5729</v>
      </c>
      <c r="J166" s="231">
        <v>1453.879881</v>
      </c>
      <c r="K166" s="224">
        <v>1163.1039048</v>
      </c>
    </row>
    <row r="167" ht="28.8" spans="1:11">
      <c r="A167" s="229">
        <v>159</v>
      </c>
      <c r="B167" s="219">
        <v>330801012</v>
      </c>
      <c r="C167" s="220" t="s">
        <v>352</v>
      </c>
      <c r="D167" s="221" t="s">
        <v>353</v>
      </c>
      <c r="E167" s="221" t="s">
        <v>354</v>
      </c>
      <c r="F167" s="226" t="s">
        <v>20</v>
      </c>
      <c r="G167" s="223" t="s">
        <v>228</v>
      </c>
      <c r="H167" s="231">
        <v>3864.15</v>
      </c>
      <c r="I167" s="231">
        <v>3361.8105</v>
      </c>
      <c r="J167" s="231">
        <v>2992.011345</v>
      </c>
      <c r="K167" s="224">
        <v>2393.609076</v>
      </c>
    </row>
    <row r="168" ht="28.8" spans="1:11">
      <c r="A168" s="229">
        <v>160</v>
      </c>
      <c r="B168" s="219">
        <v>330801017</v>
      </c>
      <c r="C168" s="220" t="s">
        <v>355</v>
      </c>
      <c r="D168" s="221" t="s">
        <v>356</v>
      </c>
      <c r="E168" s="225"/>
      <c r="F168" s="226" t="s">
        <v>20</v>
      </c>
      <c r="G168" s="223" t="s">
        <v>357</v>
      </c>
      <c r="H168" s="231">
        <v>3717.21</v>
      </c>
      <c r="I168" s="231">
        <v>3233.9727</v>
      </c>
      <c r="J168" s="231">
        <v>2878.235703</v>
      </c>
      <c r="K168" s="224">
        <v>2302.5885624</v>
      </c>
    </row>
    <row r="169" ht="28.8" spans="1:11">
      <c r="A169" s="229">
        <v>161</v>
      </c>
      <c r="B169" s="219">
        <v>330801018</v>
      </c>
      <c r="C169" s="220" t="s">
        <v>358</v>
      </c>
      <c r="D169" s="221" t="s">
        <v>359</v>
      </c>
      <c r="E169" s="225"/>
      <c r="F169" s="226" t="s">
        <v>20</v>
      </c>
      <c r="G169" s="223" t="s">
        <v>81</v>
      </c>
      <c r="H169" s="231">
        <v>4273.1</v>
      </c>
      <c r="I169" s="231">
        <v>3717.597</v>
      </c>
      <c r="J169" s="246">
        <v>3250</v>
      </c>
      <c r="K169" s="224">
        <v>2600</v>
      </c>
    </row>
    <row r="170" ht="28.8" spans="1:11">
      <c r="A170" s="229">
        <v>162</v>
      </c>
      <c r="B170" s="219">
        <v>330801019</v>
      </c>
      <c r="C170" s="220" t="s">
        <v>360</v>
      </c>
      <c r="D170" s="221" t="s">
        <v>361</v>
      </c>
      <c r="E170" s="221" t="s">
        <v>354</v>
      </c>
      <c r="F170" s="226" t="s">
        <v>20</v>
      </c>
      <c r="G170" s="223" t="s">
        <v>81</v>
      </c>
      <c r="H170" s="231">
        <v>5130</v>
      </c>
      <c r="I170" s="231">
        <v>4463.1</v>
      </c>
      <c r="J170" s="246">
        <v>3902</v>
      </c>
      <c r="K170" s="224">
        <v>3121.6</v>
      </c>
    </row>
    <row r="171" ht="28.8" spans="1:11">
      <c r="A171" s="229">
        <v>163</v>
      </c>
      <c r="B171" s="219">
        <v>330801023</v>
      </c>
      <c r="C171" s="220" t="s">
        <v>362</v>
      </c>
      <c r="D171" s="221" t="s">
        <v>363</v>
      </c>
      <c r="E171" s="225"/>
      <c r="F171" s="226" t="s">
        <v>20</v>
      </c>
      <c r="G171" s="223" t="s">
        <v>228</v>
      </c>
      <c r="H171" s="231">
        <v>6302.61</v>
      </c>
      <c r="I171" s="231">
        <v>5483.2707</v>
      </c>
      <c r="J171" s="231">
        <v>4880.110923</v>
      </c>
      <c r="K171" s="224">
        <v>3904.0887384</v>
      </c>
    </row>
    <row r="172" ht="57.6" spans="1:11">
      <c r="A172" s="229">
        <v>164</v>
      </c>
      <c r="B172" s="219">
        <v>330802003</v>
      </c>
      <c r="C172" s="220" t="s">
        <v>364</v>
      </c>
      <c r="D172" s="221" t="s">
        <v>365</v>
      </c>
      <c r="E172" s="221" t="s">
        <v>366</v>
      </c>
      <c r="F172" s="226" t="s">
        <v>367</v>
      </c>
      <c r="G172" s="223" t="s">
        <v>368</v>
      </c>
      <c r="H172" s="231">
        <v>6637.41</v>
      </c>
      <c r="I172" s="231">
        <v>5774.5467</v>
      </c>
      <c r="J172" s="231">
        <v>5139.346563</v>
      </c>
      <c r="K172" s="224">
        <v>4111.4772504</v>
      </c>
    </row>
    <row r="173" ht="43.2" spans="1:11">
      <c r="A173" s="229">
        <v>165</v>
      </c>
      <c r="B173" s="219">
        <v>330802006</v>
      </c>
      <c r="C173" s="220" t="s">
        <v>369</v>
      </c>
      <c r="D173" s="225"/>
      <c r="E173" s="221" t="s">
        <v>370</v>
      </c>
      <c r="F173" s="226" t="s">
        <v>367</v>
      </c>
      <c r="G173" s="223" t="s">
        <v>228</v>
      </c>
      <c r="H173" s="231">
        <v>7048.47</v>
      </c>
      <c r="I173" s="231">
        <v>6132.1689</v>
      </c>
      <c r="J173" s="231">
        <v>5457.630321</v>
      </c>
      <c r="K173" s="224">
        <v>4366.1042568</v>
      </c>
    </row>
    <row r="174" ht="43.2" spans="1:11">
      <c r="A174" s="229">
        <v>166</v>
      </c>
      <c r="B174" s="219">
        <v>330802018</v>
      </c>
      <c r="C174" s="220" t="s">
        <v>371</v>
      </c>
      <c r="D174" s="221" t="s">
        <v>372</v>
      </c>
      <c r="E174" s="221" t="s">
        <v>373</v>
      </c>
      <c r="F174" s="226" t="s">
        <v>20</v>
      </c>
      <c r="G174" s="223" t="s">
        <v>228</v>
      </c>
      <c r="H174" s="231">
        <v>6669.03</v>
      </c>
      <c r="I174" s="231">
        <v>5802.0561</v>
      </c>
      <c r="J174" s="231">
        <v>5163.829929</v>
      </c>
      <c r="K174" s="224">
        <v>4131.0639432</v>
      </c>
    </row>
    <row r="175" ht="43.2" spans="1:11">
      <c r="A175" s="229">
        <v>167</v>
      </c>
      <c r="B175" s="219">
        <v>330802023</v>
      </c>
      <c r="C175" s="220" t="s">
        <v>374</v>
      </c>
      <c r="D175" s="221" t="s">
        <v>375</v>
      </c>
      <c r="E175" s="221" t="s">
        <v>354</v>
      </c>
      <c r="F175" s="226" t="s">
        <v>20</v>
      </c>
      <c r="G175" s="223" t="s">
        <v>81</v>
      </c>
      <c r="H175" s="231">
        <v>5165.15</v>
      </c>
      <c r="I175" s="231">
        <v>4493.6805</v>
      </c>
      <c r="J175" s="246">
        <v>3928</v>
      </c>
      <c r="K175" s="224">
        <v>3142.4</v>
      </c>
    </row>
    <row r="176" ht="43.2" spans="1:11">
      <c r="A176" s="229">
        <v>168</v>
      </c>
      <c r="B176" s="219">
        <v>330802031</v>
      </c>
      <c r="C176" s="220" t="s">
        <v>376</v>
      </c>
      <c r="D176" s="221" t="s">
        <v>377</v>
      </c>
      <c r="E176" s="221" t="s">
        <v>354</v>
      </c>
      <c r="F176" s="226" t="s">
        <v>20</v>
      </c>
      <c r="G176" s="223" t="s">
        <v>228</v>
      </c>
      <c r="H176" s="231">
        <v>7007.55</v>
      </c>
      <c r="I176" s="231">
        <v>6096.5685</v>
      </c>
      <c r="J176" s="231">
        <v>5425.945965</v>
      </c>
      <c r="K176" s="224">
        <v>4340.756772</v>
      </c>
    </row>
    <row r="177" ht="28.8" spans="1:11">
      <c r="A177" s="229">
        <v>169</v>
      </c>
      <c r="B177" s="219">
        <v>330802033</v>
      </c>
      <c r="C177" s="220" t="s">
        <v>378</v>
      </c>
      <c r="D177" s="221" t="s">
        <v>379</v>
      </c>
      <c r="E177" s="225"/>
      <c r="F177" s="226" t="s">
        <v>20</v>
      </c>
      <c r="G177" s="223" t="s">
        <v>228</v>
      </c>
      <c r="H177" s="231">
        <v>8431.38</v>
      </c>
      <c r="I177" s="231">
        <v>7335.3006</v>
      </c>
      <c r="J177" s="231">
        <v>6528.417534</v>
      </c>
      <c r="K177" s="224">
        <v>5222.7340272</v>
      </c>
    </row>
    <row r="178" ht="28.8" spans="1:11">
      <c r="A178" s="229">
        <v>170</v>
      </c>
      <c r="B178" s="219">
        <v>330803012</v>
      </c>
      <c r="C178" s="220" t="s">
        <v>380</v>
      </c>
      <c r="D178" s="225"/>
      <c r="E178" s="225"/>
      <c r="F178" s="226" t="s">
        <v>20</v>
      </c>
      <c r="G178" s="223"/>
      <c r="H178" s="231">
        <v>3302.43</v>
      </c>
      <c r="I178" s="231">
        <v>2873.1141</v>
      </c>
      <c r="J178" s="231">
        <v>2557.071549</v>
      </c>
      <c r="K178" s="224">
        <v>2045.6572392</v>
      </c>
    </row>
    <row r="179" spans="1:11">
      <c r="A179" s="229">
        <v>171</v>
      </c>
      <c r="B179" s="219">
        <v>330803013</v>
      </c>
      <c r="C179" s="220" t="s">
        <v>381</v>
      </c>
      <c r="D179" s="225"/>
      <c r="E179" s="225"/>
      <c r="F179" s="226" t="s">
        <v>20</v>
      </c>
      <c r="G179" s="223"/>
      <c r="H179" s="231">
        <v>1305.72</v>
      </c>
      <c r="I179" s="231">
        <v>1135.9764</v>
      </c>
      <c r="J179" s="231">
        <v>1011.018996</v>
      </c>
      <c r="K179" s="224">
        <v>808.8151968</v>
      </c>
    </row>
    <row r="180" ht="57.6" spans="1:11">
      <c r="A180" s="229">
        <v>172</v>
      </c>
      <c r="B180" s="219">
        <v>330804005</v>
      </c>
      <c r="C180" s="220" t="s">
        <v>382</v>
      </c>
      <c r="D180" s="221" t="s">
        <v>383</v>
      </c>
      <c r="E180" s="225"/>
      <c r="F180" s="226" t="s">
        <v>20</v>
      </c>
      <c r="G180" s="223" t="s">
        <v>384</v>
      </c>
      <c r="H180" s="231">
        <v>4936.44</v>
      </c>
      <c r="I180" s="231">
        <v>4294.7028</v>
      </c>
      <c r="J180" s="231">
        <v>3822.285492</v>
      </c>
      <c r="K180" s="224">
        <v>3057.8283936</v>
      </c>
    </row>
    <row r="181" ht="28.8" spans="1:11">
      <c r="A181" s="229">
        <v>173</v>
      </c>
      <c r="B181" s="219">
        <v>330804050</v>
      </c>
      <c r="C181" s="220" t="s">
        <v>385</v>
      </c>
      <c r="D181" s="221" t="s">
        <v>386</v>
      </c>
      <c r="E181" s="225"/>
      <c r="F181" s="226" t="s">
        <v>20</v>
      </c>
      <c r="G181" s="223"/>
      <c r="H181" s="231">
        <v>2149.23</v>
      </c>
      <c r="I181" s="231">
        <v>1869.8301</v>
      </c>
      <c r="J181" s="231">
        <v>1664.148789</v>
      </c>
      <c r="K181" s="224">
        <v>1331.3190312</v>
      </c>
    </row>
    <row r="182" ht="28.8" spans="1:11">
      <c r="A182" s="229">
        <v>174</v>
      </c>
      <c r="B182" s="219">
        <v>330804062</v>
      </c>
      <c r="C182" s="220" t="s">
        <v>387</v>
      </c>
      <c r="D182" s="221" t="s">
        <v>388</v>
      </c>
      <c r="E182" s="225"/>
      <c r="F182" s="226" t="s">
        <v>245</v>
      </c>
      <c r="G182" s="223" t="s">
        <v>81</v>
      </c>
      <c r="H182" s="231">
        <v>2112.8</v>
      </c>
      <c r="I182" s="231">
        <v>1838.136</v>
      </c>
      <c r="J182" s="246">
        <v>1607</v>
      </c>
      <c r="K182" s="224">
        <v>1285.6</v>
      </c>
    </row>
    <row r="183" spans="1:11">
      <c r="A183" s="229">
        <v>175</v>
      </c>
      <c r="B183" s="219">
        <v>330804063</v>
      </c>
      <c r="C183" s="220" t="s">
        <v>389</v>
      </c>
      <c r="D183" s="221" t="s">
        <v>390</v>
      </c>
      <c r="E183" s="225"/>
      <c r="F183" s="226" t="s">
        <v>245</v>
      </c>
      <c r="G183" s="223" t="s">
        <v>81</v>
      </c>
      <c r="H183" s="231">
        <v>2055.8</v>
      </c>
      <c r="I183" s="231">
        <v>1788.546</v>
      </c>
      <c r="J183" s="246">
        <v>1563</v>
      </c>
      <c r="K183" s="224">
        <v>1250.4</v>
      </c>
    </row>
    <row r="184" ht="28.8" spans="1:11">
      <c r="A184" s="229">
        <v>176</v>
      </c>
      <c r="B184" s="219">
        <v>330804064</v>
      </c>
      <c r="C184" s="220" t="s">
        <v>391</v>
      </c>
      <c r="D184" s="221" t="s">
        <v>392</v>
      </c>
      <c r="E184" s="225"/>
      <c r="F184" s="226" t="s">
        <v>20</v>
      </c>
      <c r="G184" s="223"/>
      <c r="H184" s="231">
        <v>1946.49</v>
      </c>
      <c r="I184" s="231">
        <v>1693.4463</v>
      </c>
      <c r="J184" s="231">
        <v>1507.167207</v>
      </c>
      <c r="K184" s="224">
        <v>1205.7337656</v>
      </c>
    </row>
    <row r="185" ht="28.8" spans="1:11">
      <c r="A185" s="229">
        <v>177</v>
      </c>
      <c r="B185" s="260">
        <v>330804070</v>
      </c>
      <c r="C185" s="220" t="s">
        <v>393</v>
      </c>
      <c r="D185" s="225"/>
      <c r="E185" s="225"/>
      <c r="F185" s="226" t="s">
        <v>20</v>
      </c>
      <c r="G185" s="223"/>
      <c r="H185" s="231">
        <v>1633.08</v>
      </c>
      <c r="I185" s="231">
        <v>1420.7796</v>
      </c>
      <c r="J185" s="231">
        <v>1264.493844</v>
      </c>
      <c r="K185" s="224">
        <v>1011.5950752</v>
      </c>
    </row>
    <row r="186" spans="1:11">
      <c r="A186" s="229">
        <v>178</v>
      </c>
      <c r="B186" s="219">
        <v>330900001</v>
      </c>
      <c r="C186" s="220" t="s">
        <v>394</v>
      </c>
      <c r="D186" s="225"/>
      <c r="E186" s="225"/>
      <c r="F186" s="226" t="s">
        <v>20</v>
      </c>
      <c r="G186" s="223"/>
      <c r="H186" s="231">
        <v>96.72</v>
      </c>
      <c r="I186" s="231">
        <v>84.1464</v>
      </c>
      <c r="J186" s="231">
        <v>74.890296</v>
      </c>
      <c r="K186" s="224">
        <v>59.9122368</v>
      </c>
    </row>
    <row r="187" ht="28.8" spans="1:11">
      <c r="A187" s="229">
        <v>179</v>
      </c>
      <c r="B187" s="219">
        <v>330900003</v>
      </c>
      <c r="C187" s="220" t="s">
        <v>395</v>
      </c>
      <c r="D187" s="225"/>
      <c r="E187" s="225"/>
      <c r="F187" s="226" t="s">
        <v>20</v>
      </c>
      <c r="G187" s="223" t="s">
        <v>81</v>
      </c>
      <c r="H187" s="231">
        <v>1866.75</v>
      </c>
      <c r="I187" s="231">
        <v>1624.0725</v>
      </c>
      <c r="J187" s="246">
        <v>1420</v>
      </c>
      <c r="K187" s="224">
        <v>1136</v>
      </c>
    </row>
    <row r="188" ht="28.8" spans="1:11">
      <c r="A188" s="229">
        <v>180</v>
      </c>
      <c r="B188" s="219">
        <v>330900004</v>
      </c>
      <c r="C188" s="220" t="s">
        <v>396</v>
      </c>
      <c r="D188" s="225"/>
      <c r="E188" s="225"/>
      <c r="F188" s="226" t="s">
        <v>20</v>
      </c>
      <c r="G188" s="223" t="s">
        <v>81</v>
      </c>
      <c r="H188" s="231">
        <v>1580.8</v>
      </c>
      <c r="I188" s="231">
        <v>1375.296</v>
      </c>
      <c r="J188" s="246">
        <v>1202</v>
      </c>
      <c r="K188" s="224">
        <v>961.6</v>
      </c>
    </row>
    <row r="189" spans="1:11">
      <c r="A189" s="229">
        <v>181</v>
      </c>
      <c r="B189" s="219">
        <v>330900009</v>
      </c>
      <c r="C189" s="220" t="s">
        <v>397</v>
      </c>
      <c r="D189" s="221" t="s">
        <v>398</v>
      </c>
      <c r="E189" s="225"/>
      <c r="F189" s="226" t="s">
        <v>20</v>
      </c>
      <c r="G189" s="223" t="s">
        <v>81</v>
      </c>
      <c r="H189" s="231">
        <v>1972.2</v>
      </c>
      <c r="I189" s="231">
        <v>1715.814</v>
      </c>
      <c r="J189" s="246">
        <v>1500</v>
      </c>
      <c r="K189" s="224">
        <v>1200</v>
      </c>
    </row>
    <row r="190" ht="43.2" spans="1:11">
      <c r="A190" s="229">
        <v>182</v>
      </c>
      <c r="B190" s="219">
        <v>330900013</v>
      </c>
      <c r="C190" s="220" t="s">
        <v>399</v>
      </c>
      <c r="D190" s="225"/>
      <c r="E190" s="225"/>
      <c r="F190" s="226" t="s">
        <v>367</v>
      </c>
      <c r="G190" s="223"/>
      <c r="H190" s="231">
        <v>1554.03</v>
      </c>
      <c r="I190" s="231">
        <v>1352.0061</v>
      </c>
      <c r="J190" s="231">
        <v>1203.285429</v>
      </c>
      <c r="K190" s="224">
        <v>962.6283432</v>
      </c>
    </row>
    <row r="191" ht="28.8" spans="1:11">
      <c r="A191" s="229">
        <v>183</v>
      </c>
      <c r="B191" s="219">
        <v>331001011</v>
      </c>
      <c r="C191" s="220" t="s">
        <v>400</v>
      </c>
      <c r="D191" s="221" t="s">
        <v>401</v>
      </c>
      <c r="E191" s="225"/>
      <c r="F191" s="226" t="s">
        <v>20</v>
      </c>
      <c r="G191" s="223" t="s">
        <v>228</v>
      </c>
      <c r="H191" s="231">
        <v>5247.99</v>
      </c>
      <c r="I191" s="231">
        <v>4565.7513</v>
      </c>
      <c r="J191" s="231">
        <v>4063.518657</v>
      </c>
      <c r="K191" s="224">
        <v>3250.8149256</v>
      </c>
    </row>
    <row r="192" spans="1:11">
      <c r="A192" s="229">
        <v>184</v>
      </c>
      <c r="B192" s="219">
        <v>331001018</v>
      </c>
      <c r="C192" s="220" t="s">
        <v>402</v>
      </c>
      <c r="D192" s="221" t="s">
        <v>403</v>
      </c>
      <c r="E192" s="225"/>
      <c r="F192" s="226" t="s">
        <v>20</v>
      </c>
      <c r="G192" s="223" t="s">
        <v>228</v>
      </c>
      <c r="H192" s="231">
        <v>4402.62</v>
      </c>
      <c r="I192" s="231">
        <v>3830.2794</v>
      </c>
      <c r="J192" s="231">
        <v>3408.948666</v>
      </c>
      <c r="K192" s="224">
        <v>2727.1589328</v>
      </c>
    </row>
    <row r="193" ht="28.8" spans="1:11">
      <c r="A193" s="229">
        <v>185</v>
      </c>
      <c r="B193" s="219">
        <v>331002001</v>
      </c>
      <c r="C193" s="220" t="s">
        <v>404</v>
      </c>
      <c r="D193" s="221" t="s">
        <v>405</v>
      </c>
      <c r="E193" s="225"/>
      <c r="F193" s="226" t="s">
        <v>20</v>
      </c>
      <c r="G193" s="223"/>
      <c r="H193" s="231">
        <v>1531.71</v>
      </c>
      <c r="I193" s="231">
        <v>1332.5877</v>
      </c>
      <c r="J193" s="231">
        <v>1186.003053</v>
      </c>
      <c r="K193" s="224">
        <v>948.8024424</v>
      </c>
    </row>
    <row r="194" ht="43.2" spans="1:11">
      <c r="A194" s="229">
        <v>186</v>
      </c>
      <c r="B194" s="219">
        <v>331002004</v>
      </c>
      <c r="C194" s="220" t="s">
        <v>406</v>
      </c>
      <c r="D194" s="221" t="s">
        <v>407</v>
      </c>
      <c r="E194" s="225"/>
      <c r="F194" s="226" t="s">
        <v>20</v>
      </c>
      <c r="G194" s="223" t="s">
        <v>81</v>
      </c>
      <c r="H194" s="231">
        <v>2456.7</v>
      </c>
      <c r="I194" s="231">
        <v>2137.329</v>
      </c>
      <c r="J194" s="246">
        <v>1868</v>
      </c>
      <c r="K194" s="224">
        <v>1494.4</v>
      </c>
    </row>
    <row r="195" ht="28.8" spans="1:11">
      <c r="A195" s="229">
        <v>187</v>
      </c>
      <c r="B195" s="219">
        <v>331002005</v>
      </c>
      <c r="C195" s="220" t="s">
        <v>408</v>
      </c>
      <c r="D195" s="221" t="s">
        <v>409</v>
      </c>
      <c r="E195" s="225"/>
      <c r="F195" s="226" t="s">
        <v>20</v>
      </c>
      <c r="G195" s="223" t="s">
        <v>228</v>
      </c>
      <c r="H195" s="231">
        <v>3430.77</v>
      </c>
      <c r="I195" s="231">
        <v>2984.7699</v>
      </c>
      <c r="J195" s="231">
        <v>2656.445211</v>
      </c>
      <c r="K195" s="224">
        <v>2125.1561688</v>
      </c>
    </row>
    <row r="196" ht="28.8" spans="1:11">
      <c r="A196" s="229">
        <v>188</v>
      </c>
      <c r="B196" s="219">
        <v>331002009</v>
      </c>
      <c r="C196" s="220" t="s">
        <v>410</v>
      </c>
      <c r="D196" s="221" t="s">
        <v>411</v>
      </c>
      <c r="E196" s="221" t="s">
        <v>412</v>
      </c>
      <c r="F196" s="226" t="s">
        <v>20</v>
      </c>
      <c r="G196" s="223"/>
      <c r="H196" s="231">
        <v>1434.99</v>
      </c>
      <c r="I196" s="231">
        <v>1248.4413</v>
      </c>
      <c r="J196" s="231">
        <v>1111.112757</v>
      </c>
      <c r="K196" s="224">
        <v>888.8902056</v>
      </c>
    </row>
    <row r="197" ht="28.8" spans="1:11">
      <c r="A197" s="229">
        <v>189</v>
      </c>
      <c r="B197" s="219">
        <v>331002013</v>
      </c>
      <c r="C197" s="220" t="s">
        <v>413</v>
      </c>
      <c r="D197" s="221" t="s">
        <v>414</v>
      </c>
      <c r="E197" s="225"/>
      <c r="F197" s="226" t="s">
        <v>20</v>
      </c>
      <c r="G197" s="223"/>
      <c r="H197" s="231">
        <v>1695.39</v>
      </c>
      <c r="I197" s="231">
        <v>1474.9893</v>
      </c>
      <c r="J197" s="231">
        <v>1312.740477</v>
      </c>
      <c r="K197" s="224">
        <v>1050.1923816</v>
      </c>
    </row>
    <row r="198" ht="43.2" spans="1:11">
      <c r="A198" s="229">
        <v>190</v>
      </c>
      <c r="B198" s="219">
        <v>331003005</v>
      </c>
      <c r="C198" s="220" t="s">
        <v>415</v>
      </c>
      <c r="D198" s="221" t="s">
        <v>416</v>
      </c>
      <c r="E198" s="225"/>
      <c r="F198" s="226" t="s">
        <v>20</v>
      </c>
      <c r="G198" s="223"/>
      <c r="H198" s="231">
        <v>1441.5</v>
      </c>
      <c r="I198" s="231">
        <v>1254.105</v>
      </c>
      <c r="J198" s="231">
        <v>1116.15345</v>
      </c>
      <c r="K198" s="224">
        <v>892.92276</v>
      </c>
    </row>
    <row r="199" spans="1:11">
      <c r="A199" s="229">
        <v>191</v>
      </c>
      <c r="B199" s="219">
        <v>331003007</v>
      </c>
      <c r="C199" s="220" t="s">
        <v>417</v>
      </c>
      <c r="D199" s="221" t="s">
        <v>418</v>
      </c>
      <c r="E199" s="225"/>
      <c r="F199" s="226" t="s">
        <v>20</v>
      </c>
      <c r="G199" s="223"/>
      <c r="H199" s="231">
        <v>1552.17</v>
      </c>
      <c r="I199" s="231">
        <v>1350.3879</v>
      </c>
      <c r="J199" s="231">
        <v>1201.845231</v>
      </c>
      <c r="K199" s="224">
        <v>961.4761848</v>
      </c>
    </row>
    <row r="200" ht="28.8" spans="1:11">
      <c r="A200" s="229">
        <v>192</v>
      </c>
      <c r="B200" s="219">
        <v>331003016</v>
      </c>
      <c r="C200" s="220" t="s">
        <v>419</v>
      </c>
      <c r="D200" s="221" t="s">
        <v>420</v>
      </c>
      <c r="E200" s="225"/>
      <c r="F200" s="226" t="s">
        <v>20</v>
      </c>
      <c r="G200" s="223"/>
      <c r="H200" s="231">
        <v>3004.83</v>
      </c>
      <c r="I200" s="231">
        <v>2614.2021</v>
      </c>
      <c r="J200" s="231">
        <v>2326.639869</v>
      </c>
      <c r="K200" s="224">
        <v>1861.3118952</v>
      </c>
    </row>
    <row r="201" ht="28.8" spans="1:11">
      <c r="A201" s="229">
        <v>193</v>
      </c>
      <c r="B201" s="219">
        <v>331003020</v>
      </c>
      <c r="C201" s="220" t="s">
        <v>421</v>
      </c>
      <c r="D201" s="221" t="s">
        <v>422</v>
      </c>
      <c r="E201" s="225"/>
      <c r="F201" s="226" t="s">
        <v>20</v>
      </c>
      <c r="G201" s="223" t="s">
        <v>228</v>
      </c>
      <c r="H201" s="231">
        <v>3090.39</v>
      </c>
      <c r="I201" s="231">
        <v>2688.6393</v>
      </c>
      <c r="J201" s="231">
        <v>2392.888977</v>
      </c>
      <c r="K201" s="224">
        <v>1914.3111816</v>
      </c>
    </row>
    <row r="202" ht="28.8" spans="1:11">
      <c r="A202" s="229">
        <v>194</v>
      </c>
      <c r="B202" s="219">
        <v>331003022</v>
      </c>
      <c r="C202" s="220" t="s">
        <v>423</v>
      </c>
      <c r="D202" s="221" t="s">
        <v>424</v>
      </c>
      <c r="E202" s="225"/>
      <c r="F202" s="226" t="s">
        <v>20</v>
      </c>
      <c r="G202" s="223" t="s">
        <v>425</v>
      </c>
      <c r="H202" s="231">
        <v>1005.33</v>
      </c>
      <c r="I202" s="231">
        <v>874.6371</v>
      </c>
      <c r="J202" s="231">
        <v>778.427019</v>
      </c>
      <c r="K202" s="224">
        <v>622.7416152</v>
      </c>
    </row>
    <row r="203" ht="43.2" spans="1:11">
      <c r="A203" s="229">
        <v>195</v>
      </c>
      <c r="B203" s="219">
        <v>331004009</v>
      </c>
      <c r="C203" s="220" t="s">
        <v>426</v>
      </c>
      <c r="D203" s="225"/>
      <c r="E203" s="225"/>
      <c r="F203" s="226" t="s">
        <v>20</v>
      </c>
      <c r="G203" s="223"/>
      <c r="H203" s="231">
        <v>474.3</v>
      </c>
      <c r="I203" s="231">
        <v>412.641</v>
      </c>
      <c r="J203" s="231">
        <v>367.25049</v>
      </c>
      <c r="K203" s="224">
        <v>293.800392</v>
      </c>
    </row>
    <row r="204" ht="43.2" spans="1:11">
      <c r="A204" s="229">
        <v>196</v>
      </c>
      <c r="B204" s="219">
        <v>331004011</v>
      </c>
      <c r="C204" s="220" t="s">
        <v>427</v>
      </c>
      <c r="D204" s="221" t="s">
        <v>428</v>
      </c>
      <c r="E204" s="225"/>
      <c r="F204" s="226" t="s">
        <v>20</v>
      </c>
      <c r="G204" s="223" t="s">
        <v>228</v>
      </c>
      <c r="H204" s="231">
        <v>3048.54</v>
      </c>
      <c r="I204" s="231">
        <v>2652.2298</v>
      </c>
      <c r="J204" s="231">
        <v>2360.484522</v>
      </c>
      <c r="K204" s="224">
        <v>1888.3876176</v>
      </c>
    </row>
    <row r="205" ht="43.2" spans="1:11">
      <c r="A205" s="229">
        <v>197</v>
      </c>
      <c r="B205" s="219">
        <v>331004012</v>
      </c>
      <c r="C205" s="220" t="s">
        <v>429</v>
      </c>
      <c r="D205" s="221" t="s">
        <v>430</v>
      </c>
      <c r="E205" s="225"/>
      <c r="F205" s="226" t="s">
        <v>20</v>
      </c>
      <c r="G205" s="223" t="s">
        <v>228</v>
      </c>
      <c r="H205" s="231">
        <v>3638.16</v>
      </c>
      <c r="I205" s="231">
        <v>3165.1992</v>
      </c>
      <c r="J205" s="231">
        <v>2817.027288</v>
      </c>
      <c r="K205" s="224">
        <v>2253.6218304</v>
      </c>
    </row>
    <row r="206" ht="43.2" spans="1:11">
      <c r="A206" s="229">
        <v>198</v>
      </c>
      <c r="B206" s="219">
        <v>331004020</v>
      </c>
      <c r="C206" s="220" t="s">
        <v>431</v>
      </c>
      <c r="D206" s="221" t="s">
        <v>432</v>
      </c>
      <c r="E206" s="225"/>
      <c r="F206" s="226" t="s">
        <v>20</v>
      </c>
      <c r="G206" s="223" t="s">
        <v>433</v>
      </c>
      <c r="H206" s="231">
        <v>791.43</v>
      </c>
      <c r="I206" s="231">
        <v>688.5441</v>
      </c>
      <c r="J206" s="231">
        <v>612.804249</v>
      </c>
      <c r="K206" s="224">
        <v>490.2433992</v>
      </c>
    </row>
    <row r="207" spans="1:11">
      <c r="A207" s="229">
        <v>199</v>
      </c>
      <c r="B207" s="219">
        <v>331005013</v>
      </c>
      <c r="C207" s="220" t="s">
        <v>434</v>
      </c>
      <c r="D207" s="221" t="s">
        <v>435</v>
      </c>
      <c r="E207" s="225"/>
      <c r="F207" s="226" t="s">
        <v>20</v>
      </c>
      <c r="G207" s="223" t="s">
        <v>228</v>
      </c>
      <c r="H207" s="231">
        <v>3285.69</v>
      </c>
      <c r="I207" s="231">
        <v>2858.5503</v>
      </c>
      <c r="J207" s="231">
        <v>2544.109767</v>
      </c>
      <c r="K207" s="224">
        <v>2035.2878136</v>
      </c>
    </row>
    <row r="208" spans="1:11">
      <c r="A208" s="229">
        <v>200</v>
      </c>
      <c r="B208" s="219">
        <v>331005015</v>
      </c>
      <c r="C208" s="220" t="s">
        <v>436</v>
      </c>
      <c r="D208" s="221" t="s">
        <v>437</v>
      </c>
      <c r="E208" s="225"/>
      <c r="F208" s="226" t="s">
        <v>20</v>
      </c>
      <c r="G208" s="223" t="s">
        <v>228</v>
      </c>
      <c r="H208" s="231">
        <v>4417.5</v>
      </c>
      <c r="I208" s="231">
        <v>3843.225</v>
      </c>
      <c r="J208" s="231">
        <v>3420.47025</v>
      </c>
      <c r="K208" s="224">
        <v>2736.3762</v>
      </c>
    </row>
    <row r="209" ht="28.8" spans="1:11">
      <c r="A209" s="229">
        <v>201</v>
      </c>
      <c r="B209" s="219">
        <v>331005016</v>
      </c>
      <c r="C209" s="220" t="s">
        <v>438</v>
      </c>
      <c r="D209" s="221" t="s">
        <v>439</v>
      </c>
      <c r="E209" s="225"/>
      <c r="F209" s="226" t="s">
        <v>20</v>
      </c>
      <c r="G209" s="223" t="s">
        <v>228</v>
      </c>
      <c r="H209" s="231">
        <v>4846.23</v>
      </c>
      <c r="I209" s="231">
        <v>4216.2201</v>
      </c>
      <c r="J209" s="231">
        <v>3752.435889</v>
      </c>
      <c r="K209" s="224">
        <v>3001.9487112</v>
      </c>
    </row>
    <row r="210" ht="28.8" spans="1:11">
      <c r="A210" s="229">
        <v>202</v>
      </c>
      <c r="B210" s="219">
        <v>331005022</v>
      </c>
      <c r="C210" s="220" t="s">
        <v>440</v>
      </c>
      <c r="D210" s="225"/>
      <c r="E210" s="225"/>
      <c r="F210" s="226" t="s">
        <v>20</v>
      </c>
      <c r="G210" s="223"/>
      <c r="H210" s="231">
        <v>2245.02</v>
      </c>
      <c r="I210" s="231">
        <v>1953.1674</v>
      </c>
      <c r="J210" s="231">
        <v>1738.318986</v>
      </c>
      <c r="K210" s="224">
        <v>1390.6551888</v>
      </c>
    </row>
    <row r="211" spans="1:11">
      <c r="A211" s="229">
        <v>203</v>
      </c>
      <c r="B211" s="219">
        <v>331006002</v>
      </c>
      <c r="C211" s="220" t="s">
        <v>441</v>
      </c>
      <c r="D211" s="221" t="s">
        <v>442</v>
      </c>
      <c r="E211" s="225"/>
      <c r="F211" s="226" t="s">
        <v>20</v>
      </c>
      <c r="G211" s="223" t="s">
        <v>81</v>
      </c>
      <c r="H211" s="231">
        <v>1904.75</v>
      </c>
      <c r="I211" s="231">
        <v>1657.1325</v>
      </c>
      <c r="J211" s="246">
        <v>1449</v>
      </c>
      <c r="K211" s="224">
        <v>1159.2</v>
      </c>
    </row>
    <row r="212" ht="28.8" spans="1:11">
      <c r="A212" s="229">
        <v>204</v>
      </c>
      <c r="B212" s="219">
        <v>331006011</v>
      </c>
      <c r="C212" s="220" t="s">
        <v>443</v>
      </c>
      <c r="D212" s="221" t="s">
        <v>444</v>
      </c>
      <c r="E212" s="225"/>
      <c r="F212" s="226" t="s">
        <v>20</v>
      </c>
      <c r="G212" s="223" t="s">
        <v>445</v>
      </c>
      <c r="H212" s="231">
        <v>1805.13</v>
      </c>
      <c r="I212" s="231">
        <v>1570.4631</v>
      </c>
      <c r="J212" s="231">
        <v>1397.712159</v>
      </c>
      <c r="K212" s="224">
        <v>1118.1697272</v>
      </c>
    </row>
    <row r="213" ht="28.8" spans="1:11">
      <c r="A213" s="229">
        <v>205</v>
      </c>
      <c r="B213" s="219">
        <v>331006013</v>
      </c>
      <c r="C213" s="220" t="s">
        <v>446</v>
      </c>
      <c r="D213" s="225"/>
      <c r="E213" s="225"/>
      <c r="F213" s="226" t="s">
        <v>20</v>
      </c>
      <c r="G213" s="223" t="s">
        <v>81</v>
      </c>
      <c r="H213" s="231">
        <v>1460.15</v>
      </c>
      <c r="I213" s="231">
        <v>1270.3305</v>
      </c>
      <c r="J213" s="246">
        <v>1110</v>
      </c>
      <c r="K213" s="224">
        <v>888</v>
      </c>
    </row>
    <row r="214" ht="43.2" spans="1:11">
      <c r="A214" s="229">
        <v>206</v>
      </c>
      <c r="B214" s="219">
        <v>331007006</v>
      </c>
      <c r="C214" s="220" t="s">
        <v>447</v>
      </c>
      <c r="D214" s="221" t="s">
        <v>448</v>
      </c>
      <c r="E214" s="225"/>
      <c r="F214" s="226" t="s">
        <v>20</v>
      </c>
      <c r="G214" s="223" t="s">
        <v>228</v>
      </c>
      <c r="H214" s="231">
        <v>6245.88</v>
      </c>
      <c r="I214" s="231">
        <v>5433.9156</v>
      </c>
      <c r="J214" s="231">
        <v>4836.184884</v>
      </c>
      <c r="K214" s="224">
        <v>3868.9479072</v>
      </c>
    </row>
    <row r="215" spans="1:11">
      <c r="A215" s="229">
        <v>207</v>
      </c>
      <c r="B215" s="219">
        <v>331007007</v>
      </c>
      <c r="C215" s="220" t="s">
        <v>449</v>
      </c>
      <c r="D215" s="221" t="s">
        <v>450</v>
      </c>
      <c r="E215" s="225"/>
      <c r="F215" s="226" t="s">
        <v>20</v>
      </c>
      <c r="G215" s="223" t="s">
        <v>228</v>
      </c>
      <c r="H215" s="231">
        <v>3727.44</v>
      </c>
      <c r="I215" s="231">
        <v>3242.8728</v>
      </c>
      <c r="J215" s="231">
        <v>2886.156792</v>
      </c>
      <c r="K215" s="224">
        <v>2308.9254336</v>
      </c>
    </row>
    <row r="216" ht="28.8" spans="1:11">
      <c r="A216" s="229">
        <v>208</v>
      </c>
      <c r="B216" s="219">
        <v>331007011</v>
      </c>
      <c r="C216" s="220" t="s">
        <v>451</v>
      </c>
      <c r="D216" s="225"/>
      <c r="E216" s="225"/>
      <c r="F216" s="226" t="s">
        <v>20</v>
      </c>
      <c r="G216" s="223" t="s">
        <v>228</v>
      </c>
      <c r="H216" s="231">
        <v>2862.54</v>
      </c>
      <c r="I216" s="231">
        <v>2490.4098</v>
      </c>
      <c r="J216" s="231">
        <v>2216.464722</v>
      </c>
      <c r="K216" s="224">
        <v>1773.1717776</v>
      </c>
    </row>
    <row r="217" ht="28.8" spans="1:11">
      <c r="A217" s="229">
        <v>209</v>
      </c>
      <c r="B217" s="219">
        <v>331007019</v>
      </c>
      <c r="C217" s="220" t="s">
        <v>452</v>
      </c>
      <c r="D217" s="225"/>
      <c r="E217" s="225"/>
      <c r="F217" s="226" t="s">
        <v>20</v>
      </c>
      <c r="G217" s="223" t="s">
        <v>81</v>
      </c>
      <c r="H217" s="231">
        <v>2359.8</v>
      </c>
      <c r="I217" s="231">
        <v>2053.026</v>
      </c>
      <c r="J217" s="246">
        <v>1795</v>
      </c>
      <c r="K217" s="224">
        <v>1436</v>
      </c>
    </row>
    <row r="218" ht="28.8" spans="1:11">
      <c r="A218" s="229">
        <v>210</v>
      </c>
      <c r="B218" s="219">
        <v>331008001</v>
      </c>
      <c r="C218" s="220" t="s">
        <v>453</v>
      </c>
      <c r="D218" s="221" t="s">
        <v>454</v>
      </c>
      <c r="E218" s="221" t="s">
        <v>455</v>
      </c>
      <c r="F218" s="226" t="s">
        <v>245</v>
      </c>
      <c r="G218" s="223" t="s">
        <v>81</v>
      </c>
      <c r="H218" s="231">
        <v>1479.15</v>
      </c>
      <c r="I218" s="231">
        <v>1286.8605</v>
      </c>
      <c r="J218" s="246">
        <v>1125</v>
      </c>
      <c r="K218" s="224">
        <v>900</v>
      </c>
    </row>
    <row r="219" ht="28.8" spans="1:11">
      <c r="A219" s="229">
        <v>211</v>
      </c>
      <c r="B219" s="219">
        <v>331008015</v>
      </c>
      <c r="C219" s="220" t="s">
        <v>456</v>
      </c>
      <c r="D219" s="221" t="s">
        <v>457</v>
      </c>
      <c r="E219" s="225"/>
      <c r="F219" s="226" t="s">
        <v>20</v>
      </c>
      <c r="G219" s="223" t="s">
        <v>81</v>
      </c>
      <c r="H219" s="231">
        <v>3173</v>
      </c>
      <c r="I219" s="231">
        <v>2760.51</v>
      </c>
      <c r="J219" s="246">
        <v>2413</v>
      </c>
      <c r="K219" s="224">
        <v>1930.4</v>
      </c>
    </row>
    <row r="220" spans="1:11">
      <c r="A220" s="229">
        <v>212</v>
      </c>
      <c r="B220" s="219">
        <v>331101002</v>
      </c>
      <c r="C220" s="220" t="s">
        <v>458</v>
      </c>
      <c r="D220" s="225"/>
      <c r="E220" s="225"/>
      <c r="F220" s="226" t="s">
        <v>20</v>
      </c>
      <c r="G220" s="223" t="s">
        <v>81</v>
      </c>
      <c r="H220" s="231">
        <v>2029.2</v>
      </c>
      <c r="I220" s="231">
        <v>1765.404</v>
      </c>
      <c r="J220" s="246">
        <v>1543</v>
      </c>
      <c r="K220" s="224">
        <v>1234.4</v>
      </c>
    </row>
    <row r="221" spans="1:11">
      <c r="A221" s="229">
        <v>213</v>
      </c>
      <c r="B221" s="219">
        <v>331101009</v>
      </c>
      <c r="C221" s="220" t="s">
        <v>459</v>
      </c>
      <c r="D221" s="225"/>
      <c r="E221" s="225"/>
      <c r="F221" s="226" t="s">
        <v>20</v>
      </c>
      <c r="G221" s="223" t="s">
        <v>81</v>
      </c>
      <c r="H221" s="231">
        <v>2695.15</v>
      </c>
      <c r="I221" s="231">
        <v>2344.7805</v>
      </c>
      <c r="J221" s="246">
        <v>2050</v>
      </c>
      <c r="K221" s="224">
        <v>1640</v>
      </c>
    </row>
    <row r="222" ht="28.8" spans="1:11">
      <c r="A222" s="229">
        <v>214</v>
      </c>
      <c r="B222" s="219">
        <v>331101013</v>
      </c>
      <c r="C222" s="220" t="s">
        <v>460</v>
      </c>
      <c r="D222" s="225"/>
      <c r="E222" s="225"/>
      <c r="F222" s="226" t="s">
        <v>20</v>
      </c>
      <c r="G222" s="223"/>
      <c r="H222" s="231">
        <v>1384.77</v>
      </c>
      <c r="I222" s="231">
        <v>1204.7499</v>
      </c>
      <c r="J222" s="231">
        <v>1072.227411</v>
      </c>
      <c r="K222" s="224">
        <v>857.7819288</v>
      </c>
    </row>
    <row r="223" ht="28.8" spans="1:11">
      <c r="A223" s="229">
        <v>215</v>
      </c>
      <c r="B223" s="219">
        <v>331103026</v>
      </c>
      <c r="C223" s="220" t="s">
        <v>461</v>
      </c>
      <c r="D223" s="221" t="s">
        <v>462</v>
      </c>
      <c r="E223" s="225"/>
      <c r="F223" s="226" t="s">
        <v>20</v>
      </c>
      <c r="G223" s="223" t="s">
        <v>463</v>
      </c>
      <c r="H223" s="231">
        <v>2318.49</v>
      </c>
      <c r="I223" s="231">
        <v>2017.0863</v>
      </c>
      <c r="J223" s="231">
        <v>1795.206807</v>
      </c>
      <c r="K223" s="224">
        <v>1436.1654456</v>
      </c>
    </row>
    <row r="224" ht="28.8" spans="1:11">
      <c r="A224" s="229">
        <v>216</v>
      </c>
      <c r="B224" s="219">
        <v>331201001</v>
      </c>
      <c r="C224" s="220" t="s">
        <v>464</v>
      </c>
      <c r="D224" s="221" t="s">
        <v>465</v>
      </c>
      <c r="E224" s="225"/>
      <c r="F224" s="226" t="s">
        <v>20</v>
      </c>
      <c r="G224" s="223" t="s">
        <v>228</v>
      </c>
      <c r="H224" s="231">
        <v>4174.77</v>
      </c>
      <c r="I224" s="231">
        <v>3632.0499</v>
      </c>
      <c r="J224" s="231">
        <v>3232.524411</v>
      </c>
      <c r="K224" s="224">
        <v>2586.0195288</v>
      </c>
    </row>
    <row r="225" ht="28.8" spans="1:11">
      <c r="A225" s="229">
        <v>217</v>
      </c>
      <c r="B225" s="219">
        <v>331202007</v>
      </c>
      <c r="C225" s="220" t="s">
        <v>466</v>
      </c>
      <c r="D225" s="225"/>
      <c r="E225" s="225"/>
      <c r="F225" s="226" t="s">
        <v>245</v>
      </c>
      <c r="G225" s="223"/>
      <c r="H225" s="231">
        <v>1158.78</v>
      </c>
      <c r="I225" s="231">
        <v>1008.1386</v>
      </c>
      <c r="J225" s="231">
        <v>897.243354</v>
      </c>
      <c r="K225" s="224">
        <v>717.7946832</v>
      </c>
    </row>
    <row r="226" ht="28.8" spans="1:11">
      <c r="A226" s="229">
        <v>218</v>
      </c>
      <c r="B226" s="219">
        <v>331203002</v>
      </c>
      <c r="C226" s="220" t="s">
        <v>467</v>
      </c>
      <c r="D226" s="225"/>
      <c r="E226" s="225"/>
      <c r="F226" s="226" t="s">
        <v>245</v>
      </c>
      <c r="G226" s="223"/>
      <c r="H226" s="231">
        <v>1223.88</v>
      </c>
      <c r="I226" s="231">
        <v>1064.7756</v>
      </c>
      <c r="J226" s="231">
        <v>947.650284</v>
      </c>
      <c r="K226" s="224">
        <v>758.1202272</v>
      </c>
    </row>
    <row r="227" ht="43.2" spans="1:11">
      <c r="A227" s="229">
        <v>219</v>
      </c>
      <c r="B227" s="219">
        <v>331204015</v>
      </c>
      <c r="C227" s="220" t="s">
        <v>468</v>
      </c>
      <c r="D227" s="225"/>
      <c r="E227" s="225"/>
      <c r="F227" s="226" t="s">
        <v>20</v>
      </c>
      <c r="G227" s="223" t="s">
        <v>469</v>
      </c>
      <c r="H227" s="231">
        <v>2493.33</v>
      </c>
      <c r="I227" s="231">
        <v>2169.1971</v>
      </c>
      <c r="J227" s="231">
        <v>1930.585419</v>
      </c>
      <c r="K227" s="224">
        <v>1544.4683352</v>
      </c>
    </row>
    <row r="228" ht="28.8" spans="1:11">
      <c r="A228" s="229">
        <v>220</v>
      </c>
      <c r="B228" s="219">
        <v>331301002</v>
      </c>
      <c r="C228" s="220" t="s">
        <v>470</v>
      </c>
      <c r="D228" s="221" t="s">
        <v>471</v>
      </c>
      <c r="E228" s="225"/>
      <c r="F228" s="226" t="s">
        <v>245</v>
      </c>
      <c r="G228" s="223" t="s">
        <v>81</v>
      </c>
      <c r="H228" s="231">
        <v>1472.5</v>
      </c>
      <c r="I228" s="231">
        <v>1281.075</v>
      </c>
      <c r="J228" s="246">
        <v>1120</v>
      </c>
      <c r="K228" s="224">
        <v>896</v>
      </c>
    </row>
    <row r="229" ht="43.2" spans="1:11">
      <c r="A229" s="229">
        <v>221</v>
      </c>
      <c r="B229" s="219">
        <v>331301006</v>
      </c>
      <c r="C229" s="220" t="s">
        <v>472</v>
      </c>
      <c r="D229" s="221" t="s">
        <v>473</v>
      </c>
      <c r="E229" s="225"/>
      <c r="F229" s="226" t="s">
        <v>20</v>
      </c>
      <c r="G229" s="223" t="s">
        <v>474</v>
      </c>
      <c r="H229" s="231">
        <v>3976.68</v>
      </c>
      <c r="I229" s="231">
        <v>3459.7116</v>
      </c>
      <c r="J229" s="231">
        <v>3079.143324</v>
      </c>
      <c r="K229" s="224">
        <v>2463.3146592</v>
      </c>
    </row>
    <row r="230" spans="1:11">
      <c r="A230" s="229">
        <v>222</v>
      </c>
      <c r="B230" s="219">
        <v>331301009</v>
      </c>
      <c r="C230" s="220" t="s">
        <v>475</v>
      </c>
      <c r="D230" s="225"/>
      <c r="E230" s="225"/>
      <c r="F230" s="226" t="s">
        <v>245</v>
      </c>
      <c r="G230" s="223" t="s">
        <v>81</v>
      </c>
      <c r="H230" s="231">
        <v>1325.25</v>
      </c>
      <c r="I230" s="231">
        <v>1152.9675</v>
      </c>
      <c r="J230" s="246">
        <v>1008</v>
      </c>
      <c r="K230" s="224">
        <v>806.4</v>
      </c>
    </row>
    <row r="231" ht="28.8" spans="1:11">
      <c r="A231" s="229">
        <v>223</v>
      </c>
      <c r="B231" s="219">
        <v>331302004</v>
      </c>
      <c r="C231" s="220" t="s">
        <v>476</v>
      </c>
      <c r="D231" s="221" t="s">
        <v>477</v>
      </c>
      <c r="E231" s="225"/>
      <c r="F231" s="226" t="s">
        <v>20</v>
      </c>
      <c r="G231" s="223"/>
      <c r="H231" s="231">
        <v>1134.6</v>
      </c>
      <c r="I231" s="231">
        <v>987.102</v>
      </c>
      <c r="J231" s="231">
        <v>878.52078</v>
      </c>
      <c r="K231" s="224">
        <v>702.816624</v>
      </c>
    </row>
    <row r="232" ht="28.8" spans="1:11">
      <c r="A232" s="229">
        <v>224</v>
      </c>
      <c r="B232" s="219">
        <v>331303005</v>
      </c>
      <c r="C232" s="220" t="s">
        <v>478</v>
      </c>
      <c r="D232" s="225"/>
      <c r="E232" s="225"/>
      <c r="F232" s="226" t="s">
        <v>20</v>
      </c>
      <c r="G232" s="223"/>
      <c r="H232" s="231">
        <v>847.23</v>
      </c>
      <c r="I232" s="231">
        <v>737.0901</v>
      </c>
      <c r="J232" s="231">
        <v>656.010189</v>
      </c>
      <c r="K232" s="224">
        <v>524.8081512</v>
      </c>
    </row>
    <row r="233" ht="28.8" spans="1:11">
      <c r="A233" s="229">
        <v>225</v>
      </c>
      <c r="B233" s="219">
        <v>331303007</v>
      </c>
      <c r="C233" s="220" t="s">
        <v>479</v>
      </c>
      <c r="D233" s="225"/>
      <c r="E233" s="225"/>
      <c r="F233" s="226" t="s">
        <v>20</v>
      </c>
      <c r="G233" s="223"/>
      <c r="H233" s="231">
        <v>623.1</v>
      </c>
      <c r="I233" s="231">
        <v>542.097</v>
      </c>
      <c r="J233" s="231">
        <v>482.46633</v>
      </c>
      <c r="K233" s="224">
        <v>385.973064</v>
      </c>
    </row>
    <row r="234" ht="28.8" spans="1:11">
      <c r="A234" s="229">
        <v>226</v>
      </c>
      <c r="B234" s="219">
        <v>331303013</v>
      </c>
      <c r="C234" s="220" t="s">
        <v>480</v>
      </c>
      <c r="D234" s="225"/>
      <c r="E234" s="225"/>
      <c r="F234" s="226" t="s">
        <v>20</v>
      </c>
      <c r="G234" s="223" t="s">
        <v>81</v>
      </c>
      <c r="H234" s="231">
        <v>1934.2</v>
      </c>
      <c r="I234" s="231">
        <v>1682.754</v>
      </c>
      <c r="J234" s="246">
        <v>1471</v>
      </c>
      <c r="K234" s="224">
        <v>1176.8</v>
      </c>
    </row>
    <row r="235" ht="28.8" spans="1:11">
      <c r="A235" s="229">
        <v>227</v>
      </c>
      <c r="B235" s="219">
        <v>331303014</v>
      </c>
      <c r="C235" s="220" t="s">
        <v>481</v>
      </c>
      <c r="D235" s="225"/>
      <c r="E235" s="225"/>
      <c r="F235" s="226" t="s">
        <v>20</v>
      </c>
      <c r="G235" s="223" t="s">
        <v>81</v>
      </c>
      <c r="H235" s="231">
        <v>1783.15</v>
      </c>
      <c r="I235" s="231">
        <v>1551.3405</v>
      </c>
      <c r="J235" s="246">
        <v>1356</v>
      </c>
      <c r="K235" s="224">
        <v>1084.8</v>
      </c>
    </row>
    <row r="236" ht="28.8" spans="1:11">
      <c r="A236" s="229">
        <v>228</v>
      </c>
      <c r="B236" s="219">
        <v>331303015</v>
      </c>
      <c r="C236" s="220" t="s">
        <v>482</v>
      </c>
      <c r="D236" s="225"/>
      <c r="E236" s="225"/>
      <c r="F236" s="226" t="s">
        <v>20</v>
      </c>
      <c r="G236" s="223" t="s">
        <v>81</v>
      </c>
      <c r="H236" s="231">
        <v>2110.9</v>
      </c>
      <c r="I236" s="231">
        <v>1836.483</v>
      </c>
      <c r="J236" s="246">
        <v>1605</v>
      </c>
      <c r="K236" s="224">
        <v>1284</v>
      </c>
    </row>
    <row r="237" ht="43.2" spans="1:11">
      <c r="A237" s="229">
        <v>229</v>
      </c>
      <c r="B237" s="219">
        <v>331303017</v>
      </c>
      <c r="C237" s="220" t="s">
        <v>483</v>
      </c>
      <c r="D237" s="225"/>
      <c r="E237" s="225"/>
      <c r="F237" s="226" t="s">
        <v>20</v>
      </c>
      <c r="G237" s="223" t="s">
        <v>228</v>
      </c>
      <c r="H237" s="231">
        <v>4204.53</v>
      </c>
      <c r="I237" s="231">
        <v>3657.9411</v>
      </c>
      <c r="J237" s="231">
        <v>3255.567579</v>
      </c>
      <c r="K237" s="224">
        <v>2604.4540632</v>
      </c>
    </row>
    <row r="238" ht="28.8" spans="1:11">
      <c r="A238" s="229">
        <v>230</v>
      </c>
      <c r="B238" s="219">
        <v>331303026</v>
      </c>
      <c r="C238" s="220" t="s">
        <v>484</v>
      </c>
      <c r="D238" s="225"/>
      <c r="E238" s="225"/>
      <c r="F238" s="226" t="s">
        <v>20</v>
      </c>
      <c r="G238" s="223" t="s">
        <v>81</v>
      </c>
      <c r="H238" s="231">
        <v>1621.65</v>
      </c>
      <c r="I238" s="231">
        <v>1410.8355</v>
      </c>
      <c r="J238" s="246">
        <v>1233</v>
      </c>
      <c r="K238" s="224">
        <v>986.4</v>
      </c>
    </row>
    <row r="239" ht="28.8" spans="1:11">
      <c r="A239" s="229">
        <v>231</v>
      </c>
      <c r="B239" s="219">
        <v>331305005</v>
      </c>
      <c r="C239" s="220" t="s">
        <v>485</v>
      </c>
      <c r="D239" s="221" t="s">
        <v>486</v>
      </c>
      <c r="E239" s="225"/>
      <c r="F239" s="226" t="s">
        <v>20</v>
      </c>
      <c r="G239" s="223"/>
      <c r="H239" s="231">
        <v>584.04</v>
      </c>
      <c r="I239" s="231">
        <v>508.1148</v>
      </c>
      <c r="J239" s="231">
        <v>452.222172</v>
      </c>
      <c r="K239" s="224">
        <v>361.7777376</v>
      </c>
    </row>
    <row r="240" ht="28.8" spans="1:11">
      <c r="A240" s="229">
        <v>232</v>
      </c>
      <c r="B240" s="219">
        <v>331305010</v>
      </c>
      <c r="C240" s="220" t="s">
        <v>487</v>
      </c>
      <c r="D240" s="221" t="s">
        <v>488</v>
      </c>
      <c r="E240" s="225"/>
      <c r="F240" s="226" t="s">
        <v>20</v>
      </c>
      <c r="G240" s="223" t="s">
        <v>81</v>
      </c>
      <c r="H240" s="231">
        <v>3644.2</v>
      </c>
      <c r="I240" s="231">
        <v>3170.454</v>
      </c>
      <c r="J240" s="246">
        <v>2772</v>
      </c>
      <c r="K240" s="224">
        <v>2217.6</v>
      </c>
    </row>
    <row r="241" ht="28.8" spans="1:11">
      <c r="A241" s="229">
        <v>233</v>
      </c>
      <c r="B241" s="219">
        <v>331306002</v>
      </c>
      <c r="C241" s="220" t="s">
        <v>489</v>
      </c>
      <c r="D241" s="238"/>
      <c r="E241" s="261"/>
      <c r="F241" s="226" t="s">
        <v>20</v>
      </c>
      <c r="G241" s="223" t="s">
        <v>81</v>
      </c>
      <c r="H241" s="231">
        <v>827.45</v>
      </c>
      <c r="I241" s="231">
        <v>719.8815</v>
      </c>
      <c r="J241" s="246">
        <v>629</v>
      </c>
      <c r="K241" s="224">
        <v>503.2</v>
      </c>
    </row>
    <row r="242" spans="1:11">
      <c r="A242" s="229">
        <v>234</v>
      </c>
      <c r="B242" s="219">
        <v>331400001</v>
      </c>
      <c r="C242" s="220" t="s">
        <v>490</v>
      </c>
      <c r="D242" s="225"/>
      <c r="E242" s="225"/>
      <c r="F242" s="226" t="s">
        <v>20</v>
      </c>
      <c r="G242" s="223"/>
      <c r="H242" s="231">
        <v>47.43</v>
      </c>
      <c r="I242" s="231">
        <v>41.2641</v>
      </c>
      <c r="J242" s="231">
        <v>36.725049</v>
      </c>
      <c r="K242" s="224">
        <v>29.3800392</v>
      </c>
    </row>
    <row r="243" ht="28.8" spans="1:11">
      <c r="A243" s="229">
        <v>235</v>
      </c>
      <c r="B243" s="219">
        <v>331400002</v>
      </c>
      <c r="C243" s="220" t="s">
        <v>491</v>
      </c>
      <c r="D243" s="221" t="s">
        <v>492</v>
      </c>
      <c r="E243" s="225"/>
      <c r="F243" s="226" t="s">
        <v>20</v>
      </c>
      <c r="G243" s="223" t="s">
        <v>493</v>
      </c>
      <c r="H243" s="231">
        <v>867.69</v>
      </c>
      <c r="I243" s="231">
        <v>754.8903</v>
      </c>
      <c r="J243" s="231">
        <v>671.852367</v>
      </c>
      <c r="K243" s="224">
        <v>537.4818936</v>
      </c>
    </row>
    <row r="244" ht="28.8" spans="1:11">
      <c r="A244" s="229">
        <v>236</v>
      </c>
      <c r="B244" s="219">
        <v>331400003</v>
      </c>
      <c r="C244" s="220" t="s">
        <v>494</v>
      </c>
      <c r="D244" s="221" t="s">
        <v>495</v>
      </c>
      <c r="E244" s="225"/>
      <c r="F244" s="226" t="s">
        <v>20</v>
      </c>
      <c r="G244" s="223"/>
      <c r="H244" s="231">
        <v>1100.19</v>
      </c>
      <c r="I244" s="231">
        <v>957.1653</v>
      </c>
      <c r="J244" s="231">
        <v>851.877117</v>
      </c>
      <c r="K244" s="224">
        <v>681.5016936</v>
      </c>
    </row>
    <row r="245" ht="28.8" spans="1:11">
      <c r="A245" s="229">
        <v>237</v>
      </c>
      <c r="B245" s="219">
        <v>331400005</v>
      </c>
      <c r="C245" s="220" t="s">
        <v>496</v>
      </c>
      <c r="D245" s="221" t="s">
        <v>497</v>
      </c>
      <c r="E245" s="225"/>
      <c r="F245" s="226" t="s">
        <v>20</v>
      </c>
      <c r="G245" s="223"/>
      <c r="H245" s="231">
        <v>621.24</v>
      </c>
      <c r="I245" s="231">
        <v>540.4788</v>
      </c>
      <c r="J245" s="231">
        <v>481.026132</v>
      </c>
      <c r="K245" s="224">
        <v>384.8209056</v>
      </c>
    </row>
    <row r="246" ht="57.6" spans="1:11">
      <c r="A246" s="229">
        <v>238</v>
      </c>
      <c r="B246" s="219">
        <v>331400007</v>
      </c>
      <c r="C246" s="220" t="s">
        <v>498</v>
      </c>
      <c r="D246" s="221" t="s">
        <v>499</v>
      </c>
      <c r="E246" s="225"/>
      <c r="F246" s="226" t="s">
        <v>20</v>
      </c>
      <c r="G246" s="223" t="s">
        <v>81</v>
      </c>
      <c r="H246" s="231">
        <v>1171.35</v>
      </c>
      <c r="I246" s="231">
        <v>1019.0745</v>
      </c>
      <c r="J246" s="246">
        <v>891</v>
      </c>
      <c r="K246" s="224">
        <v>712.8</v>
      </c>
    </row>
    <row r="247" spans="1:11">
      <c r="A247" s="229">
        <v>239</v>
      </c>
      <c r="B247" s="219">
        <v>331400010</v>
      </c>
      <c r="C247" s="220" t="s">
        <v>500</v>
      </c>
      <c r="D247" s="225"/>
      <c r="E247" s="225"/>
      <c r="F247" s="226" t="s">
        <v>20</v>
      </c>
      <c r="G247" s="223"/>
      <c r="H247" s="231">
        <v>96.72</v>
      </c>
      <c r="I247" s="231">
        <v>84.1464</v>
      </c>
      <c r="J247" s="231">
        <v>74.890296</v>
      </c>
      <c r="K247" s="224">
        <v>59.9122368</v>
      </c>
    </row>
    <row r="248" spans="1:11">
      <c r="A248" s="229">
        <v>240</v>
      </c>
      <c r="B248" s="219">
        <v>331400015</v>
      </c>
      <c r="C248" s="220" t="s">
        <v>501</v>
      </c>
      <c r="D248" s="221" t="s">
        <v>502</v>
      </c>
      <c r="E248" s="225"/>
      <c r="F248" s="226" t="s">
        <v>20</v>
      </c>
      <c r="G248" s="223" t="s">
        <v>81</v>
      </c>
      <c r="H248" s="231">
        <v>2404.45</v>
      </c>
      <c r="I248" s="231">
        <v>2091.8715</v>
      </c>
      <c r="J248" s="246">
        <v>1829</v>
      </c>
      <c r="K248" s="224">
        <v>1463.2</v>
      </c>
    </row>
    <row r="249" ht="72" spans="1:11">
      <c r="A249" s="229">
        <v>241</v>
      </c>
      <c r="B249" s="219">
        <v>331400017</v>
      </c>
      <c r="C249" s="220" t="s">
        <v>503</v>
      </c>
      <c r="D249" s="225"/>
      <c r="E249" s="225"/>
      <c r="F249" s="226" t="s">
        <v>20</v>
      </c>
      <c r="G249" s="223" t="s">
        <v>504</v>
      </c>
      <c r="H249" s="231">
        <v>1408.95</v>
      </c>
      <c r="I249" s="231">
        <v>1225.7865</v>
      </c>
      <c r="J249" s="231">
        <v>1090.949985</v>
      </c>
      <c r="K249" s="224">
        <v>872.759988</v>
      </c>
    </row>
    <row r="250" ht="28.8" spans="1:11">
      <c r="A250" s="229">
        <v>242</v>
      </c>
      <c r="B250" s="219">
        <v>331501022</v>
      </c>
      <c r="C250" s="220" t="s">
        <v>505</v>
      </c>
      <c r="D250" s="221" t="s">
        <v>506</v>
      </c>
      <c r="E250" s="221" t="s">
        <v>507</v>
      </c>
      <c r="F250" s="226" t="s">
        <v>508</v>
      </c>
      <c r="G250" s="223" t="s">
        <v>228</v>
      </c>
      <c r="H250" s="231">
        <v>3910.65</v>
      </c>
      <c r="I250" s="231">
        <v>3402.2655</v>
      </c>
      <c r="J250" s="231">
        <v>3028.016295</v>
      </c>
      <c r="K250" s="224">
        <v>2422.413036</v>
      </c>
    </row>
    <row r="251" ht="28.8" spans="1:11">
      <c r="A251" s="229">
        <v>243</v>
      </c>
      <c r="B251" s="219">
        <v>331501024</v>
      </c>
      <c r="C251" s="220" t="s">
        <v>509</v>
      </c>
      <c r="D251" s="225"/>
      <c r="E251" s="225"/>
      <c r="F251" s="226" t="s">
        <v>20</v>
      </c>
      <c r="G251" s="223" t="s">
        <v>228</v>
      </c>
      <c r="H251" s="231">
        <v>3507.96</v>
      </c>
      <c r="I251" s="231">
        <v>3051.9252</v>
      </c>
      <c r="J251" s="231">
        <v>2716.213428</v>
      </c>
      <c r="K251" s="224">
        <v>2172.9707424</v>
      </c>
    </row>
    <row r="252" ht="28.8" spans="1:11">
      <c r="A252" s="229">
        <v>244</v>
      </c>
      <c r="B252" s="219">
        <v>331501027</v>
      </c>
      <c r="C252" s="220" t="s">
        <v>510</v>
      </c>
      <c r="D252" s="221" t="s">
        <v>511</v>
      </c>
      <c r="E252" s="225"/>
      <c r="F252" s="226" t="s">
        <v>20</v>
      </c>
      <c r="G252" s="223" t="s">
        <v>228</v>
      </c>
      <c r="H252" s="231">
        <v>3917.16</v>
      </c>
      <c r="I252" s="231">
        <v>3407.9292</v>
      </c>
      <c r="J252" s="231">
        <v>3033.056988</v>
      </c>
      <c r="K252" s="224">
        <v>2426.4455904</v>
      </c>
    </row>
    <row r="253" ht="28.8" spans="1:11">
      <c r="A253" s="229">
        <v>245</v>
      </c>
      <c r="B253" s="219">
        <v>331501035</v>
      </c>
      <c r="C253" s="220" t="s">
        <v>512</v>
      </c>
      <c r="D253" s="225"/>
      <c r="E253" s="225"/>
      <c r="F253" s="226" t="s">
        <v>20</v>
      </c>
      <c r="G253" s="223"/>
      <c r="H253" s="231">
        <v>2200.38</v>
      </c>
      <c r="I253" s="231">
        <v>1914.3306</v>
      </c>
      <c r="J253" s="231">
        <v>1703.754234</v>
      </c>
      <c r="K253" s="224">
        <v>1363.0033872</v>
      </c>
    </row>
    <row r="254" ht="28.8" spans="1:11">
      <c r="A254" s="229">
        <v>246</v>
      </c>
      <c r="B254" s="219">
        <v>331501041</v>
      </c>
      <c r="C254" s="220" t="s">
        <v>513</v>
      </c>
      <c r="D254" s="221" t="s">
        <v>514</v>
      </c>
      <c r="E254" s="221" t="s">
        <v>507</v>
      </c>
      <c r="F254" s="226" t="s">
        <v>20</v>
      </c>
      <c r="G254" s="223"/>
      <c r="H254" s="231">
        <v>2670.03</v>
      </c>
      <c r="I254" s="231">
        <v>2322.9261</v>
      </c>
      <c r="J254" s="231">
        <v>2067.404229</v>
      </c>
      <c r="K254" s="224">
        <v>1653.9233832</v>
      </c>
    </row>
    <row r="255" ht="43.2" spans="1:11">
      <c r="A255" s="229">
        <v>247</v>
      </c>
      <c r="B255" s="219">
        <v>331501042</v>
      </c>
      <c r="C255" s="220" t="s">
        <v>515</v>
      </c>
      <c r="D255" s="221" t="s">
        <v>516</v>
      </c>
      <c r="E255" s="225"/>
      <c r="F255" s="226" t="s">
        <v>20</v>
      </c>
      <c r="G255" s="223" t="s">
        <v>517</v>
      </c>
      <c r="H255" s="231">
        <v>3130.38</v>
      </c>
      <c r="I255" s="231">
        <v>2723.4306</v>
      </c>
      <c r="J255" s="231">
        <v>2423.853234</v>
      </c>
      <c r="K255" s="224">
        <v>1939.0825872</v>
      </c>
    </row>
    <row r="256" ht="43.2" spans="1:11">
      <c r="A256" s="229">
        <v>248</v>
      </c>
      <c r="B256" s="219">
        <v>331501052</v>
      </c>
      <c r="C256" s="220" t="s">
        <v>518</v>
      </c>
      <c r="D256" s="221" t="s">
        <v>519</v>
      </c>
      <c r="E256" s="225"/>
      <c r="F256" s="226" t="s">
        <v>20</v>
      </c>
      <c r="G256" s="223" t="s">
        <v>81</v>
      </c>
      <c r="H256" s="231">
        <v>3713.55</v>
      </c>
      <c r="I256" s="231">
        <v>3230.7885</v>
      </c>
      <c r="J256" s="246">
        <v>2824</v>
      </c>
      <c r="K256" s="224">
        <v>2259.2</v>
      </c>
    </row>
    <row r="257" ht="100.8" spans="1:11">
      <c r="A257" s="229">
        <v>249</v>
      </c>
      <c r="B257" s="219">
        <v>331501059</v>
      </c>
      <c r="C257" s="220" t="s">
        <v>520</v>
      </c>
      <c r="D257" s="221" t="s">
        <v>521</v>
      </c>
      <c r="E257" s="221" t="s">
        <v>522</v>
      </c>
      <c r="F257" s="226" t="s">
        <v>523</v>
      </c>
      <c r="G257" s="223" t="s">
        <v>524</v>
      </c>
      <c r="H257" s="231">
        <v>2218.98</v>
      </c>
      <c r="I257" s="231">
        <v>1930.5126</v>
      </c>
      <c r="J257" s="231">
        <v>1718.156214</v>
      </c>
      <c r="K257" s="224">
        <v>1374.5249712</v>
      </c>
    </row>
    <row r="258" ht="28.8" spans="1:11">
      <c r="A258" s="229">
        <v>250</v>
      </c>
      <c r="B258" s="219">
        <v>331501060</v>
      </c>
      <c r="C258" s="220" t="s">
        <v>525</v>
      </c>
      <c r="D258" s="221" t="s">
        <v>526</v>
      </c>
      <c r="E258" s="221" t="s">
        <v>527</v>
      </c>
      <c r="F258" s="226" t="s">
        <v>523</v>
      </c>
      <c r="G258" s="223" t="s">
        <v>524</v>
      </c>
      <c r="H258" s="231">
        <v>3828.81</v>
      </c>
      <c r="I258" s="231">
        <v>3331.0647</v>
      </c>
      <c r="J258" s="231">
        <v>2964.647583</v>
      </c>
      <c r="K258" s="224">
        <v>2371.7180664</v>
      </c>
    </row>
    <row r="259" ht="28.8" spans="1:11">
      <c r="A259" s="229">
        <v>251</v>
      </c>
      <c r="B259" s="219">
        <v>331504011</v>
      </c>
      <c r="C259" s="220" t="s">
        <v>528</v>
      </c>
      <c r="D259" s="225"/>
      <c r="E259" s="225"/>
      <c r="F259" s="226" t="s">
        <v>20</v>
      </c>
      <c r="G259" s="223"/>
      <c r="H259" s="231">
        <v>1240.62</v>
      </c>
      <c r="I259" s="231">
        <v>1079.3394</v>
      </c>
      <c r="J259" s="231">
        <v>960.612066</v>
      </c>
      <c r="K259" s="224">
        <v>768.4896528</v>
      </c>
    </row>
    <row r="260" ht="28.8" spans="1:11">
      <c r="A260" s="229">
        <v>252</v>
      </c>
      <c r="B260" s="219">
        <v>331505001</v>
      </c>
      <c r="C260" s="220" t="s">
        <v>529</v>
      </c>
      <c r="D260" s="225"/>
      <c r="E260" s="225"/>
      <c r="F260" s="226" t="s">
        <v>20</v>
      </c>
      <c r="G260" s="223"/>
      <c r="H260" s="231">
        <v>1367.1</v>
      </c>
      <c r="I260" s="231">
        <v>1189.377</v>
      </c>
      <c r="J260" s="231">
        <v>1058.54553</v>
      </c>
      <c r="K260" s="224">
        <v>846.836424</v>
      </c>
    </row>
    <row r="261" ht="28.8" spans="1:11">
      <c r="A261" s="229">
        <v>253</v>
      </c>
      <c r="B261" s="219">
        <v>331505004</v>
      </c>
      <c r="C261" s="220" t="s">
        <v>530</v>
      </c>
      <c r="D261" s="221" t="s">
        <v>531</v>
      </c>
      <c r="E261" s="225"/>
      <c r="F261" s="226" t="s">
        <v>20</v>
      </c>
      <c r="G261" s="223"/>
      <c r="H261" s="231">
        <v>1861.86</v>
      </c>
      <c r="I261" s="231">
        <v>1619.8182</v>
      </c>
      <c r="J261" s="231">
        <v>1441.638198</v>
      </c>
      <c r="K261" s="224">
        <v>1153.3105584</v>
      </c>
    </row>
    <row r="262" ht="28.8" spans="1:11">
      <c r="A262" s="229">
        <v>254</v>
      </c>
      <c r="B262" s="219">
        <v>331505016</v>
      </c>
      <c r="C262" s="220" t="s">
        <v>532</v>
      </c>
      <c r="D262" s="225"/>
      <c r="E262" s="225"/>
      <c r="F262" s="226" t="s">
        <v>20</v>
      </c>
      <c r="G262" s="223" t="s">
        <v>81</v>
      </c>
      <c r="H262" s="231">
        <v>3003.9</v>
      </c>
      <c r="I262" s="231">
        <v>2613.393</v>
      </c>
      <c r="J262" s="246">
        <v>2285</v>
      </c>
      <c r="K262" s="224">
        <v>1828</v>
      </c>
    </row>
    <row r="263" ht="43.2" spans="1:11">
      <c r="A263" s="229">
        <v>255</v>
      </c>
      <c r="B263" s="219">
        <v>331505017</v>
      </c>
      <c r="C263" s="220" t="s">
        <v>533</v>
      </c>
      <c r="D263" s="225"/>
      <c r="E263" s="225"/>
      <c r="F263" s="226" t="s">
        <v>20</v>
      </c>
      <c r="G263" s="223" t="s">
        <v>81</v>
      </c>
      <c r="H263" s="231">
        <v>2434.85</v>
      </c>
      <c r="I263" s="231">
        <v>2118.3195</v>
      </c>
      <c r="J263" s="246">
        <v>1852</v>
      </c>
      <c r="K263" s="224">
        <v>1481.6</v>
      </c>
    </row>
    <row r="264" ht="43.2" spans="1:11">
      <c r="A264" s="229">
        <v>256</v>
      </c>
      <c r="B264" s="219">
        <v>331505021</v>
      </c>
      <c r="C264" s="220" t="s">
        <v>534</v>
      </c>
      <c r="D264" s="225"/>
      <c r="E264" s="225"/>
      <c r="F264" s="226" t="s">
        <v>20</v>
      </c>
      <c r="G264" s="223"/>
      <c r="H264" s="231">
        <v>2177.13</v>
      </c>
      <c r="I264" s="231">
        <v>1894.1031</v>
      </c>
      <c r="J264" s="231">
        <v>1685.751759</v>
      </c>
      <c r="K264" s="224">
        <v>1348.6014072</v>
      </c>
    </row>
    <row r="265" ht="28.8" spans="1:11">
      <c r="A265" s="229">
        <v>257</v>
      </c>
      <c r="B265" s="219">
        <v>331506009</v>
      </c>
      <c r="C265" s="220" t="s">
        <v>535</v>
      </c>
      <c r="D265" s="221" t="s">
        <v>536</v>
      </c>
      <c r="E265" s="225"/>
      <c r="F265" s="226" t="s">
        <v>20</v>
      </c>
      <c r="G265" s="223"/>
      <c r="H265" s="231">
        <v>1660.05</v>
      </c>
      <c r="I265" s="231">
        <v>1444.2435</v>
      </c>
      <c r="J265" s="231">
        <v>1285.376715</v>
      </c>
      <c r="K265" s="224">
        <v>1028.301372</v>
      </c>
    </row>
    <row r="266" ht="43.2" spans="1:11">
      <c r="A266" s="229">
        <v>258</v>
      </c>
      <c r="B266" s="219">
        <v>331506012</v>
      </c>
      <c r="C266" s="220" t="s">
        <v>537</v>
      </c>
      <c r="D266" s="225"/>
      <c r="E266" s="225"/>
      <c r="F266" s="226" t="s">
        <v>20</v>
      </c>
      <c r="G266" s="223" t="s">
        <v>228</v>
      </c>
      <c r="H266" s="231">
        <v>3325.68</v>
      </c>
      <c r="I266" s="231">
        <v>2893.3416</v>
      </c>
      <c r="J266" s="231">
        <v>2575.074024</v>
      </c>
      <c r="K266" s="224">
        <v>2060.0592192</v>
      </c>
    </row>
    <row r="267" spans="1:11">
      <c r="A267" s="229">
        <v>259</v>
      </c>
      <c r="B267" s="219">
        <v>331506019</v>
      </c>
      <c r="C267" s="220" t="s">
        <v>538</v>
      </c>
      <c r="D267" s="225"/>
      <c r="E267" s="225"/>
      <c r="F267" s="226" t="s">
        <v>20</v>
      </c>
      <c r="G267" s="223" t="s">
        <v>539</v>
      </c>
      <c r="H267" s="231">
        <v>1719.57</v>
      </c>
      <c r="I267" s="231">
        <v>1496.0259</v>
      </c>
      <c r="J267" s="231">
        <v>1331.463051</v>
      </c>
      <c r="K267" s="224">
        <v>1065.1704408</v>
      </c>
    </row>
    <row r="268" ht="28.8" spans="1:11">
      <c r="A268" s="229">
        <v>260</v>
      </c>
      <c r="B268" s="219">
        <v>331508001</v>
      </c>
      <c r="C268" s="220" t="s">
        <v>540</v>
      </c>
      <c r="D268" s="225"/>
      <c r="E268" s="225"/>
      <c r="F268" s="226" t="s">
        <v>20</v>
      </c>
      <c r="G268" s="223" t="s">
        <v>81</v>
      </c>
      <c r="H268" s="231">
        <v>1590.3</v>
      </c>
      <c r="I268" s="231">
        <v>1383.561</v>
      </c>
      <c r="J268" s="246">
        <v>1209</v>
      </c>
      <c r="K268" s="224">
        <v>967.2</v>
      </c>
    </row>
    <row r="269" spans="1:11">
      <c r="A269" s="229">
        <v>261</v>
      </c>
      <c r="B269" s="219">
        <v>331508003</v>
      </c>
      <c r="C269" s="220" t="s">
        <v>541</v>
      </c>
      <c r="D269" s="225"/>
      <c r="E269" s="225"/>
      <c r="F269" s="226" t="s">
        <v>20</v>
      </c>
      <c r="G269" s="223"/>
      <c r="H269" s="231">
        <v>1519.62</v>
      </c>
      <c r="I269" s="231">
        <v>1322.0694</v>
      </c>
      <c r="J269" s="231">
        <v>1176.641766</v>
      </c>
      <c r="K269" s="224">
        <v>941.3134128</v>
      </c>
    </row>
    <row r="270" spans="1:11">
      <c r="A270" s="229">
        <v>262</v>
      </c>
      <c r="B270" s="219">
        <v>331509005</v>
      </c>
      <c r="C270" s="220" t="s">
        <v>542</v>
      </c>
      <c r="D270" s="225"/>
      <c r="E270" s="225"/>
      <c r="F270" s="226" t="s">
        <v>20</v>
      </c>
      <c r="G270" s="223"/>
      <c r="H270" s="231">
        <v>833.28</v>
      </c>
      <c r="I270" s="231">
        <v>724.9536</v>
      </c>
      <c r="J270" s="231">
        <v>645.208704</v>
      </c>
      <c r="K270" s="224">
        <v>516.1669632</v>
      </c>
    </row>
    <row r="271" ht="28.8" spans="1:11">
      <c r="A271" s="229">
        <v>263</v>
      </c>
      <c r="B271" s="219">
        <v>331521020</v>
      </c>
      <c r="C271" s="220" t="s">
        <v>543</v>
      </c>
      <c r="D271" s="225"/>
      <c r="E271" s="225"/>
      <c r="F271" s="226" t="s">
        <v>20</v>
      </c>
      <c r="G271" s="223"/>
      <c r="H271" s="231">
        <v>1018.35</v>
      </c>
      <c r="I271" s="231">
        <v>885.9645</v>
      </c>
      <c r="J271" s="231">
        <v>788.508405</v>
      </c>
      <c r="K271" s="224">
        <v>630.806724</v>
      </c>
    </row>
    <row r="272" ht="28.8" spans="1:11">
      <c r="A272" s="229">
        <v>264</v>
      </c>
      <c r="B272" s="219">
        <v>331601001</v>
      </c>
      <c r="C272" s="220" t="s">
        <v>544</v>
      </c>
      <c r="D272" s="221" t="s">
        <v>160</v>
      </c>
      <c r="E272" s="225"/>
      <c r="F272" s="226" t="s">
        <v>20</v>
      </c>
      <c r="G272" s="223" t="s">
        <v>545</v>
      </c>
      <c r="H272" s="231">
        <v>129.27</v>
      </c>
      <c r="I272" s="231">
        <v>112.4649</v>
      </c>
      <c r="J272" s="246">
        <v>100</v>
      </c>
      <c r="K272" s="224">
        <v>80</v>
      </c>
    </row>
    <row r="273" ht="28.8" spans="1:11">
      <c r="A273" s="229">
        <v>265</v>
      </c>
      <c r="B273" s="219">
        <v>331601002</v>
      </c>
      <c r="C273" s="220" t="s">
        <v>546</v>
      </c>
      <c r="D273" s="221" t="s">
        <v>547</v>
      </c>
      <c r="E273" s="221" t="s">
        <v>548</v>
      </c>
      <c r="F273" s="226" t="s">
        <v>245</v>
      </c>
      <c r="G273" s="223"/>
      <c r="H273" s="231">
        <v>733.77</v>
      </c>
      <c r="I273" s="231">
        <v>638.3799</v>
      </c>
      <c r="J273" s="231">
        <v>568.158111</v>
      </c>
      <c r="K273" s="224">
        <v>454.5264888</v>
      </c>
    </row>
    <row r="274" ht="57.6" spans="1:11">
      <c r="A274" s="229">
        <v>266</v>
      </c>
      <c r="B274" s="219">
        <v>331602006</v>
      </c>
      <c r="C274" s="220" t="s">
        <v>549</v>
      </c>
      <c r="D274" s="221" t="s">
        <v>550</v>
      </c>
      <c r="E274" s="225"/>
      <c r="F274" s="226" t="s">
        <v>20</v>
      </c>
      <c r="G274" s="223" t="s">
        <v>551</v>
      </c>
      <c r="H274" s="231">
        <v>1018.35</v>
      </c>
      <c r="I274" s="231">
        <v>885.9645</v>
      </c>
      <c r="J274" s="231">
        <v>788.508405</v>
      </c>
      <c r="K274" s="224">
        <v>630.806724</v>
      </c>
    </row>
    <row r="275" ht="72" spans="1:11">
      <c r="A275" s="229">
        <v>267</v>
      </c>
      <c r="B275" s="219">
        <v>331602007</v>
      </c>
      <c r="C275" s="220" t="s">
        <v>552</v>
      </c>
      <c r="D275" s="221" t="s">
        <v>553</v>
      </c>
      <c r="E275" s="225"/>
      <c r="F275" s="226" t="s">
        <v>20</v>
      </c>
      <c r="G275" s="223" t="s">
        <v>551</v>
      </c>
      <c r="H275" s="231">
        <v>686.34</v>
      </c>
      <c r="I275" s="231">
        <v>597.1158</v>
      </c>
      <c r="J275" s="231">
        <v>531.433062</v>
      </c>
      <c r="K275" s="224">
        <v>425.1464496</v>
      </c>
    </row>
    <row r="276" spans="1:11">
      <c r="A276" s="229">
        <v>268</v>
      </c>
      <c r="B276" s="219">
        <v>331604027</v>
      </c>
      <c r="C276" s="220" t="s">
        <v>554</v>
      </c>
      <c r="D276" s="225"/>
      <c r="E276" s="225"/>
      <c r="F276" s="262" t="s">
        <v>20</v>
      </c>
      <c r="G276" s="223"/>
      <c r="H276" s="231">
        <v>750.51</v>
      </c>
      <c r="I276" s="231">
        <v>652</v>
      </c>
      <c r="J276" s="231">
        <v>580.28</v>
      </c>
      <c r="K276" s="224">
        <v>464.224</v>
      </c>
    </row>
    <row r="277" ht="28.8" spans="1:11">
      <c r="A277" s="229">
        <v>269</v>
      </c>
      <c r="B277" s="219">
        <v>331604028</v>
      </c>
      <c r="C277" s="220" t="s">
        <v>555</v>
      </c>
      <c r="D277" s="221" t="s">
        <v>556</v>
      </c>
      <c r="E277" s="225"/>
      <c r="F277" s="226" t="s">
        <v>20</v>
      </c>
      <c r="G277" s="223" t="s">
        <v>228</v>
      </c>
      <c r="H277" s="231">
        <v>3468.9</v>
      </c>
      <c r="I277" s="231">
        <v>3017.943</v>
      </c>
      <c r="J277" s="231">
        <v>2685.96927</v>
      </c>
      <c r="K277" s="224">
        <v>2148.775416</v>
      </c>
    </row>
    <row r="278" ht="28.8" spans="1:11">
      <c r="A278" s="229">
        <v>270</v>
      </c>
      <c r="B278" s="219">
        <v>331604031</v>
      </c>
      <c r="C278" s="220" t="s">
        <v>557</v>
      </c>
      <c r="D278" s="221" t="s">
        <v>556</v>
      </c>
      <c r="E278" s="225"/>
      <c r="F278" s="226" t="s">
        <v>20</v>
      </c>
      <c r="G278" s="223" t="s">
        <v>81</v>
      </c>
      <c r="H278" s="231">
        <v>2486.15</v>
      </c>
      <c r="I278" s="231">
        <v>2162.9505</v>
      </c>
      <c r="J278" s="246">
        <v>1891</v>
      </c>
      <c r="K278" s="224">
        <v>1512.8</v>
      </c>
    </row>
    <row r="279" ht="72" spans="1:11">
      <c r="A279" s="229">
        <v>271</v>
      </c>
      <c r="B279" s="219">
        <v>340100009</v>
      </c>
      <c r="C279" s="220" t="s">
        <v>558</v>
      </c>
      <c r="D279" s="221" t="s">
        <v>559</v>
      </c>
      <c r="E279" s="225"/>
      <c r="F279" s="226" t="s">
        <v>67</v>
      </c>
      <c r="G279" s="223"/>
      <c r="H279" s="231">
        <v>11.16</v>
      </c>
      <c r="I279" s="231">
        <v>9.7092</v>
      </c>
      <c r="J279" s="231">
        <v>8.641188</v>
      </c>
      <c r="K279" s="224">
        <v>6.9129504</v>
      </c>
    </row>
    <row r="280" ht="57.6" spans="1:11">
      <c r="A280" s="229">
        <v>272</v>
      </c>
      <c r="B280" s="219">
        <v>340100010</v>
      </c>
      <c r="C280" s="220" t="s">
        <v>560</v>
      </c>
      <c r="D280" s="221" t="s">
        <v>561</v>
      </c>
      <c r="E280" s="225"/>
      <c r="F280" s="226" t="s">
        <v>67</v>
      </c>
      <c r="G280" s="223"/>
      <c r="H280" s="231">
        <v>12.09</v>
      </c>
      <c r="I280" s="231">
        <v>10.5183</v>
      </c>
      <c r="J280" s="231">
        <v>9</v>
      </c>
      <c r="K280" s="224">
        <v>7.2</v>
      </c>
    </row>
    <row r="281" ht="28.8" spans="1:11">
      <c r="A281" s="229">
        <v>273</v>
      </c>
      <c r="B281" s="219">
        <v>340100017</v>
      </c>
      <c r="C281" s="220" t="s">
        <v>562</v>
      </c>
      <c r="D281" s="221" t="s">
        <v>563</v>
      </c>
      <c r="E281" s="225"/>
      <c r="F281" s="226" t="s">
        <v>564</v>
      </c>
      <c r="G281" s="223" t="s">
        <v>565</v>
      </c>
      <c r="H281" s="231">
        <v>7.44</v>
      </c>
      <c r="I281" s="231">
        <v>6.4728</v>
      </c>
      <c r="J281" s="231">
        <v>5.760792</v>
      </c>
      <c r="K281" s="224">
        <v>4.6086336</v>
      </c>
    </row>
    <row r="282" ht="28.8" spans="1:11">
      <c r="A282" s="229">
        <v>274</v>
      </c>
      <c r="B282" s="219">
        <v>340100018</v>
      </c>
      <c r="C282" s="220" t="s">
        <v>566</v>
      </c>
      <c r="D282" s="221" t="s">
        <v>567</v>
      </c>
      <c r="E282" s="225"/>
      <c r="F282" s="226" t="s">
        <v>20</v>
      </c>
      <c r="G282" s="223"/>
      <c r="H282" s="231">
        <v>28.83</v>
      </c>
      <c r="I282" s="231">
        <v>25.0821</v>
      </c>
      <c r="J282" s="231">
        <v>22</v>
      </c>
      <c r="K282" s="224">
        <v>17.6</v>
      </c>
    </row>
    <row r="283" ht="129.6" spans="1:11">
      <c r="A283" s="229">
        <v>275</v>
      </c>
      <c r="B283" s="219">
        <v>340100031</v>
      </c>
      <c r="C283" s="220" t="s">
        <v>568</v>
      </c>
      <c r="D283" s="221" t="s">
        <v>569</v>
      </c>
      <c r="E283" s="225"/>
      <c r="F283" s="226" t="s">
        <v>20</v>
      </c>
      <c r="G283" s="223"/>
      <c r="H283" s="231">
        <v>67.89</v>
      </c>
      <c r="I283" s="231">
        <v>59.0643</v>
      </c>
      <c r="J283" s="231">
        <v>52.567227</v>
      </c>
      <c r="K283" s="224">
        <v>42.0537816</v>
      </c>
    </row>
    <row r="284" ht="43.2" spans="1:11">
      <c r="A284" s="229">
        <v>276</v>
      </c>
      <c r="B284" s="219">
        <v>340100032</v>
      </c>
      <c r="C284" s="220" t="s">
        <v>570</v>
      </c>
      <c r="D284" s="221" t="s">
        <v>571</v>
      </c>
      <c r="E284" s="225"/>
      <c r="F284" s="226" t="s">
        <v>572</v>
      </c>
      <c r="G284" s="223"/>
      <c r="H284" s="231">
        <v>128.34</v>
      </c>
      <c r="I284" s="231">
        <v>111.6558</v>
      </c>
      <c r="J284" s="231">
        <v>99.373662</v>
      </c>
      <c r="K284" s="224">
        <v>79.4989296</v>
      </c>
    </row>
    <row r="285" ht="43.2" spans="1:11">
      <c r="A285" s="229">
        <v>277</v>
      </c>
      <c r="B285" s="219">
        <v>340200020</v>
      </c>
      <c r="C285" s="220" t="s">
        <v>573</v>
      </c>
      <c r="D285" s="221" t="s">
        <v>574</v>
      </c>
      <c r="E285" s="225"/>
      <c r="F285" s="229" t="s">
        <v>575</v>
      </c>
      <c r="G285" s="223"/>
      <c r="H285" s="231">
        <v>42.78</v>
      </c>
      <c r="I285" s="231">
        <v>37.2186</v>
      </c>
      <c r="J285" s="246">
        <v>33</v>
      </c>
      <c r="K285" s="224">
        <v>26.4</v>
      </c>
    </row>
    <row r="286" ht="43.2" spans="1:11">
      <c r="A286" s="229">
        <v>278</v>
      </c>
      <c r="B286" s="219">
        <v>340200021</v>
      </c>
      <c r="C286" s="220" t="s">
        <v>576</v>
      </c>
      <c r="D286" s="225"/>
      <c r="E286" s="225"/>
      <c r="F286" s="229" t="s">
        <v>577</v>
      </c>
      <c r="G286" s="223"/>
      <c r="H286" s="231">
        <v>27.9</v>
      </c>
      <c r="I286" s="231">
        <v>24.273</v>
      </c>
      <c r="J286" s="231">
        <v>21.60297</v>
      </c>
      <c r="K286" s="224">
        <v>17.282376</v>
      </c>
    </row>
    <row r="287" ht="43.2" spans="1:11">
      <c r="A287" s="229">
        <v>279</v>
      </c>
      <c r="B287" s="219">
        <v>340200022</v>
      </c>
      <c r="C287" s="220" t="s">
        <v>578</v>
      </c>
      <c r="D287" s="225"/>
      <c r="E287" s="225"/>
      <c r="F287" s="229" t="s">
        <v>575</v>
      </c>
      <c r="G287" s="223"/>
      <c r="H287" s="231">
        <v>27.9</v>
      </c>
      <c r="I287" s="231">
        <v>24.273</v>
      </c>
      <c r="J287" s="231">
        <v>21.60297</v>
      </c>
      <c r="K287" s="224">
        <v>17.282376</v>
      </c>
    </row>
    <row r="288" ht="43.2" spans="1:11">
      <c r="A288" s="229">
        <v>280</v>
      </c>
      <c r="B288" s="219">
        <v>340200023</v>
      </c>
      <c r="C288" s="220" t="s">
        <v>579</v>
      </c>
      <c r="D288" s="225"/>
      <c r="E288" s="225"/>
      <c r="F288" s="229" t="s">
        <v>575</v>
      </c>
      <c r="G288" s="223"/>
      <c r="H288" s="231">
        <v>26.97</v>
      </c>
      <c r="I288" s="231">
        <v>23.4639</v>
      </c>
      <c r="J288" s="231">
        <v>20.882871</v>
      </c>
      <c r="K288" s="224">
        <v>16.7062968</v>
      </c>
    </row>
    <row r="289" spans="1:11">
      <c r="A289" s="229">
        <v>281</v>
      </c>
      <c r="B289" s="219">
        <v>340200025</v>
      </c>
      <c r="C289" s="220" t="s">
        <v>580</v>
      </c>
      <c r="D289" s="225"/>
      <c r="E289" s="221" t="s">
        <v>581</v>
      </c>
      <c r="F289" s="226" t="s">
        <v>20</v>
      </c>
      <c r="G289" s="223"/>
      <c r="H289" s="231">
        <v>20.46</v>
      </c>
      <c r="I289" s="231">
        <v>17.8002</v>
      </c>
      <c r="J289" s="231">
        <v>15.842178</v>
      </c>
      <c r="K289" s="224">
        <v>12.6737424</v>
      </c>
    </row>
    <row r="290" spans="1:11">
      <c r="A290" s="229">
        <v>282</v>
      </c>
      <c r="B290" s="219">
        <v>340200026</v>
      </c>
      <c r="C290" s="220" t="s">
        <v>582</v>
      </c>
      <c r="D290" s="221" t="s">
        <v>583</v>
      </c>
      <c r="E290" s="225"/>
      <c r="F290" s="226" t="s">
        <v>20</v>
      </c>
      <c r="G290" s="223"/>
      <c r="H290" s="231">
        <v>48.36</v>
      </c>
      <c r="I290" s="231">
        <v>42.0732</v>
      </c>
      <c r="J290" s="231">
        <v>37.445148</v>
      </c>
      <c r="K290" s="224">
        <v>29.9561184</v>
      </c>
    </row>
    <row r="291" spans="1:11">
      <c r="A291" s="229">
        <v>283</v>
      </c>
      <c r="B291" s="219">
        <v>340200027</v>
      </c>
      <c r="C291" s="220" t="s">
        <v>584</v>
      </c>
      <c r="D291" s="225"/>
      <c r="E291" s="221" t="s">
        <v>585</v>
      </c>
      <c r="F291" s="226" t="s">
        <v>20</v>
      </c>
      <c r="G291" s="223"/>
      <c r="H291" s="231">
        <v>30.69</v>
      </c>
      <c r="I291" s="231">
        <v>26.7003</v>
      </c>
      <c r="J291" s="231">
        <v>23.763267</v>
      </c>
      <c r="K291" s="224">
        <v>19.0106136</v>
      </c>
    </row>
    <row r="292" ht="28.8" spans="1:11">
      <c r="A292" s="229">
        <v>284</v>
      </c>
      <c r="B292" s="219">
        <v>340200029</v>
      </c>
      <c r="C292" s="220" t="s">
        <v>586</v>
      </c>
      <c r="D292" s="225"/>
      <c r="E292" s="225"/>
      <c r="F292" s="226" t="s">
        <v>20</v>
      </c>
      <c r="G292" s="223"/>
      <c r="H292" s="231">
        <v>26.97</v>
      </c>
      <c r="I292" s="231">
        <v>23.4639</v>
      </c>
      <c r="J292" s="231">
        <v>20.882871</v>
      </c>
      <c r="K292" s="224">
        <v>16.7062968</v>
      </c>
    </row>
    <row r="293" ht="43.2" spans="1:11">
      <c r="A293" s="229">
        <v>285</v>
      </c>
      <c r="B293" s="219">
        <v>340200031</v>
      </c>
      <c r="C293" s="220" t="s">
        <v>587</v>
      </c>
      <c r="D293" s="221" t="s">
        <v>588</v>
      </c>
      <c r="E293" s="221" t="s">
        <v>589</v>
      </c>
      <c r="F293" s="229" t="s">
        <v>575</v>
      </c>
      <c r="G293" s="223"/>
      <c r="H293" s="231">
        <v>30.69</v>
      </c>
      <c r="I293" s="231">
        <v>26.7003</v>
      </c>
      <c r="J293" s="231">
        <v>23.763267</v>
      </c>
      <c r="K293" s="224">
        <v>19.0106136</v>
      </c>
    </row>
    <row r="294" ht="43.2" spans="1:11">
      <c r="A294" s="229">
        <v>286</v>
      </c>
      <c r="B294" s="219">
        <v>340200032</v>
      </c>
      <c r="C294" s="220" t="s">
        <v>590</v>
      </c>
      <c r="D294" s="225"/>
      <c r="E294" s="225"/>
      <c r="F294" s="263" t="s">
        <v>591</v>
      </c>
      <c r="G294" s="223"/>
      <c r="H294" s="231">
        <v>29.76</v>
      </c>
      <c r="I294" s="231">
        <v>25.8912</v>
      </c>
      <c r="J294" s="246">
        <v>23</v>
      </c>
      <c r="K294" s="224">
        <v>18.4</v>
      </c>
    </row>
    <row r="295" ht="43.2" spans="1:11">
      <c r="A295" s="229">
        <v>287</v>
      </c>
      <c r="B295" s="219">
        <v>340200034</v>
      </c>
      <c r="C295" s="220" t="s">
        <v>592</v>
      </c>
      <c r="D295" s="225"/>
      <c r="E295" s="225"/>
      <c r="F295" s="229" t="s">
        <v>593</v>
      </c>
      <c r="G295" s="223"/>
      <c r="H295" s="231">
        <v>28.83</v>
      </c>
      <c r="I295" s="231">
        <v>25.0821</v>
      </c>
      <c r="J295" s="231">
        <v>22</v>
      </c>
      <c r="K295" s="224">
        <v>17.6</v>
      </c>
    </row>
    <row r="296" spans="1:11">
      <c r="A296" s="229">
        <v>288</v>
      </c>
      <c r="B296" s="219">
        <v>340200036</v>
      </c>
      <c r="C296" s="220" t="s">
        <v>594</v>
      </c>
      <c r="D296" s="225"/>
      <c r="E296" s="225"/>
      <c r="F296" s="226" t="s">
        <v>20</v>
      </c>
      <c r="G296" s="223"/>
      <c r="H296" s="231">
        <v>31.62</v>
      </c>
      <c r="I296" s="231">
        <v>27.5094</v>
      </c>
      <c r="J296" s="231">
        <v>24.483366</v>
      </c>
      <c r="K296" s="224">
        <v>19.5866928</v>
      </c>
    </row>
    <row r="297" ht="28.8" spans="1:11">
      <c r="A297" s="229">
        <v>289</v>
      </c>
      <c r="B297" s="219">
        <v>340200037</v>
      </c>
      <c r="C297" s="220" t="s">
        <v>595</v>
      </c>
      <c r="D297" s="225"/>
      <c r="E297" s="225"/>
      <c r="F297" s="226" t="s">
        <v>20</v>
      </c>
      <c r="G297" s="223"/>
      <c r="H297" s="231">
        <v>31.62</v>
      </c>
      <c r="I297" s="231">
        <v>27.5094</v>
      </c>
      <c r="J297" s="231">
        <v>24.483366</v>
      </c>
      <c r="K297" s="224">
        <v>19.5866928</v>
      </c>
    </row>
    <row r="298" ht="28.8" spans="1:11">
      <c r="A298" s="229">
        <v>290</v>
      </c>
      <c r="B298" s="219">
        <v>340200038</v>
      </c>
      <c r="C298" s="220" t="s">
        <v>596</v>
      </c>
      <c r="D298" s="225"/>
      <c r="E298" s="225"/>
      <c r="F298" s="226" t="s">
        <v>20</v>
      </c>
      <c r="G298" s="223"/>
      <c r="H298" s="231">
        <v>30.69</v>
      </c>
      <c r="I298" s="231">
        <v>26.7003</v>
      </c>
      <c r="J298" s="231">
        <v>23.763267</v>
      </c>
      <c r="K298" s="224">
        <v>19.0106136</v>
      </c>
    </row>
    <row r="299" ht="43.2" spans="1:11">
      <c r="A299" s="229">
        <v>291</v>
      </c>
      <c r="B299" s="219">
        <v>340200041</v>
      </c>
      <c r="C299" s="220" t="s">
        <v>597</v>
      </c>
      <c r="D299" s="225"/>
      <c r="E299" s="225"/>
      <c r="F299" s="229" t="s">
        <v>577</v>
      </c>
      <c r="G299" s="223"/>
      <c r="H299" s="231">
        <v>57.66</v>
      </c>
      <c r="I299" s="231">
        <v>50.1642</v>
      </c>
      <c r="J299" s="231">
        <v>44.646138</v>
      </c>
      <c r="K299" s="224">
        <v>35.7169104</v>
      </c>
    </row>
    <row r="300" ht="43.2" spans="1:11">
      <c r="A300" s="229">
        <v>292</v>
      </c>
      <c r="B300" s="219">
        <v>340200042</v>
      </c>
      <c r="C300" s="220" t="s">
        <v>598</v>
      </c>
      <c r="D300" s="225"/>
      <c r="E300" s="225"/>
      <c r="F300" s="229" t="s">
        <v>577</v>
      </c>
      <c r="G300" s="223"/>
      <c r="H300" s="231">
        <v>46.5</v>
      </c>
      <c r="I300" s="231">
        <v>40.455</v>
      </c>
      <c r="J300" s="246">
        <v>36</v>
      </c>
      <c r="K300" s="224">
        <v>28.8</v>
      </c>
    </row>
    <row r="301" s="5" customFormat="1" ht="55" customHeight="1" spans="1:11">
      <c r="A301" s="229">
        <v>293</v>
      </c>
      <c r="B301" s="220">
        <v>250306012</v>
      </c>
      <c r="C301" s="264" t="s">
        <v>599</v>
      </c>
      <c r="D301" s="221" t="s">
        <v>600</v>
      </c>
      <c r="E301" s="225"/>
      <c r="F301" s="222" t="s">
        <v>50</v>
      </c>
      <c r="G301" s="265" t="s">
        <v>601</v>
      </c>
      <c r="H301" s="266">
        <v>60</v>
      </c>
      <c r="I301" s="231">
        <v>51</v>
      </c>
      <c r="J301" s="231">
        <v>43</v>
      </c>
      <c r="K301" s="224">
        <v>34.4</v>
      </c>
    </row>
    <row r="302" ht="57.6" spans="1:11">
      <c r="A302" s="229">
        <v>294</v>
      </c>
      <c r="B302" s="267">
        <v>120300001</v>
      </c>
      <c r="C302" s="267" t="s">
        <v>602</v>
      </c>
      <c r="D302" s="268" t="s">
        <v>603</v>
      </c>
      <c r="E302" s="220" t="s">
        <v>604</v>
      </c>
      <c r="F302" s="269" t="s">
        <v>572</v>
      </c>
      <c r="G302" s="223" t="s">
        <v>605</v>
      </c>
      <c r="H302" s="224">
        <v>4</v>
      </c>
      <c r="I302" s="231">
        <v>4</v>
      </c>
      <c r="J302" s="231">
        <v>4</v>
      </c>
      <c r="K302" s="231">
        <v>4</v>
      </c>
    </row>
    <row r="303" ht="72" spans="1:11">
      <c r="A303" s="229">
        <v>295</v>
      </c>
      <c r="B303" s="267">
        <v>320500001</v>
      </c>
      <c r="C303" s="267" t="s">
        <v>606</v>
      </c>
      <c r="D303" s="235"/>
      <c r="E303" s="220" t="s">
        <v>607</v>
      </c>
      <c r="F303" s="269" t="s">
        <v>20</v>
      </c>
      <c r="G303" s="223" t="s">
        <v>608</v>
      </c>
      <c r="H303" s="224">
        <v>2280</v>
      </c>
      <c r="I303" s="231">
        <v>1983.6</v>
      </c>
      <c r="J303" s="231">
        <v>1765.404</v>
      </c>
      <c r="K303" s="224">
        <v>1412.3232</v>
      </c>
    </row>
    <row r="304" ht="36" spans="1:11">
      <c r="A304" s="229">
        <v>296</v>
      </c>
      <c r="B304" s="267">
        <v>331005007</v>
      </c>
      <c r="C304" s="267" t="s">
        <v>609</v>
      </c>
      <c r="D304" s="270" t="s">
        <v>610</v>
      </c>
      <c r="E304" s="220" t="s">
        <v>611</v>
      </c>
      <c r="F304" s="269" t="s">
        <v>20</v>
      </c>
      <c r="G304" s="223" t="s">
        <v>228</v>
      </c>
      <c r="H304" s="224">
        <v>2358.72</v>
      </c>
      <c r="I304" s="231">
        <v>2052.0864</v>
      </c>
      <c r="J304" s="231">
        <v>1826.356896</v>
      </c>
      <c r="K304" s="224">
        <v>1461.0855168</v>
      </c>
    </row>
    <row r="305" ht="43.2" spans="1:11">
      <c r="A305" s="229">
        <v>297</v>
      </c>
      <c r="B305" s="267">
        <v>331006005</v>
      </c>
      <c r="C305" s="267" t="s">
        <v>612</v>
      </c>
      <c r="D305" s="270" t="s">
        <v>613</v>
      </c>
      <c r="E305" s="220"/>
      <c r="F305" s="269" t="s">
        <v>20</v>
      </c>
      <c r="G305" s="223" t="s">
        <v>228</v>
      </c>
      <c r="H305" s="224">
        <v>2359.68</v>
      </c>
      <c r="I305" s="231">
        <v>2052.9216</v>
      </c>
      <c r="J305" s="231">
        <v>1827.100224</v>
      </c>
      <c r="K305" s="224">
        <v>1461.6801792</v>
      </c>
    </row>
    <row r="306" ht="72" spans="1:11">
      <c r="A306" s="229">
        <v>298</v>
      </c>
      <c r="B306" s="267">
        <v>331506020</v>
      </c>
      <c r="C306" s="267" t="s">
        <v>614</v>
      </c>
      <c r="D306" s="268" t="s">
        <v>615</v>
      </c>
      <c r="E306" s="220"/>
      <c r="F306" s="269" t="s">
        <v>616</v>
      </c>
      <c r="G306" s="223" t="s">
        <v>617</v>
      </c>
      <c r="H306" s="224">
        <v>1920</v>
      </c>
      <c r="I306" s="231">
        <v>1670.4</v>
      </c>
      <c r="J306" s="231">
        <v>1486.656</v>
      </c>
      <c r="K306" s="224">
        <v>1189.3248</v>
      </c>
    </row>
    <row r="307" ht="28.8" spans="1:11">
      <c r="A307" s="229">
        <v>299</v>
      </c>
      <c r="B307" s="267">
        <v>330605024</v>
      </c>
      <c r="C307" s="267" t="s">
        <v>618</v>
      </c>
      <c r="D307" s="271" t="s">
        <v>619</v>
      </c>
      <c r="E307" s="220" t="s">
        <v>214</v>
      </c>
      <c r="F307" s="269" t="s">
        <v>20</v>
      </c>
      <c r="G307" s="223" t="s">
        <v>81</v>
      </c>
      <c r="H307" s="231">
        <v>1086.8</v>
      </c>
      <c r="I307" s="231">
        <v>945.516</v>
      </c>
      <c r="J307" s="231">
        <v>841.50924</v>
      </c>
      <c r="K307" s="224">
        <v>673.207392</v>
      </c>
    </row>
    <row r="308" ht="43.2" spans="1:11">
      <c r="A308" s="229">
        <v>300</v>
      </c>
      <c r="B308" s="267">
        <v>320600001</v>
      </c>
      <c r="C308" s="267" t="s">
        <v>620</v>
      </c>
      <c r="D308" s="271" t="s">
        <v>621</v>
      </c>
      <c r="E308" s="220" t="s">
        <v>622</v>
      </c>
      <c r="F308" s="269" t="s">
        <v>20</v>
      </c>
      <c r="G308" s="223" t="s">
        <v>623</v>
      </c>
      <c r="H308" s="224">
        <v>1920.6</v>
      </c>
      <c r="I308" s="231">
        <v>1670.922</v>
      </c>
      <c r="J308" s="231">
        <v>1487.12058</v>
      </c>
      <c r="K308" s="224">
        <v>1189.696464</v>
      </c>
    </row>
    <row r="309" ht="28.8" spans="1:11">
      <c r="A309" s="229">
        <v>301</v>
      </c>
      <c r="B309" s="267">
        <v>310702005</v>
      </c>
      <c r="C309" s="267" t="s">
        <v>624</v>
      </c>
      <c r="D309" s="235"/>
      <c r="E309" s="220" t="s">
        <v>625</v>
      </c>
      <c r="F309" s="269" t="s">
        <v>20</v>
      </c>
      <c r="G309" s="223"/>
      <c r="H309" s="224">
        <v>1056</v>
      </c>
      <c r="I309" s="231">
        <v>918.72</v>
      </c>
      <c r="J309" s="231">
        <v>817.6608</v>
      </c>
      <c r="K309" s="224">
        <v>654.12864</v>
      </c>
    </row>
    <row r="310" ht="57.6" spans="1:11">
      <c r="A310" s="229">
        <v>302</v>
      </c>
      <c r="B310" s="267">
        <v>310701001</v>
      </c>
      <c r="C310" s="267" t="s">
        <v>626</v>
      </c>
      <c r="D310" s="271" t="s">
        <v>627</v>
      </c>
      <c r="E310" s="220"/>
      <c r="F310" s="269" t="s">
        <v>20</v>
      </c>
      <c r="G310" s="223" t="s">
        <v>628</v>
      </c>
      <c r="H310" s="224">
        <v>11.5</v>
      </c>
      <c r="I310" s="231">
        <v>10.005</v>
      </c>
      <c r="J310" s="231">
        <v>8.90445</v>
      </c>
      <c r="K310" s="224">
        <v>8.9</v>
      </c>
    </row>
    <row r="311" spans="1:11">
      <c r="A311" s="229">
        <v>303</v>
      </c>
      <c r="B311" s="267">
        <v>310701003</v>
      </c>
      <c r="C311" s="267" t="s">
        <v>629</v>
      </c>
      <c r="D311" s="272" t="s">
        <v>630</v>
      </c>
      <c r="E311" s="220"/>
      <c r="F311" s="269" t="s">
        <v>20</v>
      </c>
      <c r="G311" s="223"/>
      <c r="H311" s="224">
        <v>196</v>
      </c>
      <c r="I311" s="231">
        <v>170.52</v>
      </c>
      <c r="J311" s="231">
        <v>151.7628</v>
      </c>
      <c r="K311" s="224">
        <v>121.41024</v>
      </c>
    </row>
    <row r="312" spans="1:11">
      <c r="A312" s="229">
        <v>304</v>
      </c>
      <c r="B312" s="267">
        <v>330900016</v>
      </c>
      <c r="C312" s="267" t="s">
        <v>631</v>
      </c>
      <c r="D312" s="235"/>
      <c r="E312" s="220"/>
      <c r="F312" s="269" t="s">
        <v>20</v>
      </c>
      <c r="G312" s="223" t="s">
        <v>81</v>
      </c>
      <c r="H312" s="231">
        <v>2037.75</v>
      </c>
      <c r="I312" s="231">
        <v>1772.8425</v>
      </c>
      <c r="J312" s="231">
        <v>1577.829825</v>
      </c>
      <c r="K312" s="224">
        <v>1262.26386</v>
      </c>
    </row>
    <row r="313" ht="28.8" spans="1:11">
      <c r="A313" s="229">
        <v>305</v>
      </c>
      <c r="B313" s="267">
        <v>210102015</v>
      </c>
      <c r="C313" s="267" t="s">
        <v>632</v>
      </c>
      <c r="D313" s="271" t="s">
        <v>633</v>
      </c>
      <c r="E313" s="220" t="s">
        <v>634</v>
      </c>
      <c r="F313" s="269" t="s">
        <v>635</v>
      </c>
      <c r="G313" s="223" t="s">
        <v>636</v>
      </c>
      <c r="H313" s="224">
        <v>38</v>
      </c>
      <c r="I313" s="231">
        <v>33.06</v>
      </c>
      <c r="J313" s="231">
        <v>29.4234</v>
      </c>
      <c r="K313" s="224">
        <v>23.53872</v>
      </c>
    </row>
    <row r="314" ht="43.2" spans="1:11">
      <c r="A314" s="229">
        <v>306</v>
      </c>
      <c r="B314" s="267">
        <v>331303011</v>
      </c>
      <c r="C314" s="267" t="s">
        <v>637</v>
      </c>
      <c r="D314" s="235"/>
      <c r="E314" s="220"/>
      <c r="F314" s="269" t="s">
        <v>20</v>
      </c>
      <c r="G314" s="223" t="s">
        <v>638</v>
      </c>
      <c r="H314" s="224">
        <v>1248.39</v>
      </c>
      <c r="I314" s="231">
        <v>1086.0993</v>
      </c>
      <c r="J314" s="231">
        <v>966.628377</v>
      </c>
      <c r="K314" s="224">
        <v>773.3027016</v>
      </c>
    </row>
    <row r="315" ht="43.2" spans="1:11">
      <c r="A315" s="229">
        <v>307</v>
      </c>
      <c r="B315" s="267">
        <v>331501038</v>
      </c>
      <c r="C315" s="267" t="s">
        <v>639</v>
      </c>
      <c r="D315" s="271" t="s">
        <v>640</v>
      </c>
      <c r="E315" s="220" t="s">
        <v>641</v>
      </c>
      <c r="F315" s="269" t="s">
        <v>642</v>
      </c>
      <c r="G315" s="223" t="s">
        <v>81</v>
      </c>
      <c r="H315" s="231">
        <v>2186.9</v>
      </c>
      <c r="I315" s="231">
        <v>1902.603</v>
      </c>
      <c r="J315" s="231">
        <v>1693.31667</v>
      </c>
      <c r="K315" s="224">
        <v>1354.653336</v>
      </c>
    </row>
    <row r="316" spans="1:11">
      <c r="A316" s="229">
        <v>308</v>
      </c>
      <c r="B316" s="267">
        <v>331003008</v>
      </c>
      <c r="C316" s="267" t="s">
        <v>643</v>
      </c>
      <c r="D316" s="235"/>
      <c r="E316" s="220"/>
      <c r="F316" s="269" t="s">
        <v>20</v>
      </c>
      <c r="G316" s="223" t="s">
        <v>81</v>
      </c>
      <c r="H316" s="231">
        <v>1358.5</v>
      </c>
      <c r="I316" s="231">
        <v>1181.895</v>
      </c>
      <c r="J316" s="231">
        <v>1051.88655</v>
      </c>
      <c r="K316" s="224">
        <v>841.50924</v>
      </c>
    </row>
    <row r="317" spans="1:11">
      <c r="A317" s="229">
        <v>309</v>
      </c>
      <c r="B317" s="267">
        <v>330300010</v>
      </c>
      <c r="C317" s="267" t="s">
        <v>644</v>
      </c>
      <c r="D317" s="235"/>
      <c r="E317" s="220"/>
      <c r="F317" s="269" t="s">
        <v>20</v>
      </c>
      <c r="G317" s="223" t="s">
        <v>81</v>
      </c>
      <c r="H317" s="231">
        <v>2037.75</v>
      </c>
      <c r="I317" s="231">
        <v>1772.8425</v>
      </c>
      <c r="J317" s="231">
        <v>1577.829825</v>
      </c>
      <c r="K317" s="224">
        <v>1262.26386</v>
      </c>
    </row>
    <row r="318" ht="28.8" spans="1:11">
      <c r="A318" s="229">
        <v>310</v>
      </c>
      <c r="B318" s="267">
        <v>330300009</v>
      </c>
      <c r="C318" s="267" t="s">
        <v>645</v>
      </c>
      <c r="D318" s="235"/>
      <c r="E318" s="220"/>
      <c r="F318" s="269" t="s">
        <v>245</v>
      </c>
      <c r="G318" s="223" t="s">
        <v>81</v>
      </c>
      <c r="H318" s="231">
        <v>1630.2</v>
      </c>
      <c r="I318" s="231">
        <v>1418.274</v>
      </c>
      <c r="J318" s="231">
        <v>1262.26386</v>
      </c>
      <c r="K318" s="224">
        <v>1009.811088</v>
      </c>
    </row>
    <row r="319" ht="28.8" spans="1:11">
      <c r="A319" s="229">
        <v>311</v>
      </c>
      <c r="B319" s="267">
        <v>331501054</v>
      </c>
      <c r="C319" s="267" t="s">
        <v>646</v>
      </c>
      <c r="D319" s="235"/>
      <c r="E319" s="220"/>
      <c r="F319" s="269" t="s">
        <v>20</v>
      </c>
      <c r="G319" s="223" t="s">
        <v>81</v>
      </c>
      <c r="H319" s="231">
        <v>2037.75</v>
      </c>
      <c r="I319" s="231">
        <v>1772.8425</v>
      </c>
      <c r="J319" s="231">
        <v>1577.829825</v>
      </c>
      <c r="K319" s="224">
        <v>1262.26386</v>
      </c>
    </row>
    <row r="320" ht="28.8" spans="1:11">
      <c r="A320" s="229">
        <v>312</v>
      </c>
      <c r="B320" s="267">
        <v>331400013</v>
      </c>
      <c r="C320" s="267" t="s">
        <v>647</v>
      </c>
      <c r="D320" s="235"/>
      <c r="E320" s="220"/>
      <c r="F320" s="269" t="s">
        <v>20</v>
      </c>
      <c r="G320" s="223" t="s">
        <v>81</v>
      </c>
      <c r="H320" s="231">
        <v>1766.05</v>
      </c>
      <c r="I320" s="231">
        <v>1536.4635</v>
      </c>
      <c r="J320" s="231">
        <v>1367.452515</v>
      </c>
      <c r="K320" s="224">
        <v>1093.962012</v>
      </c>
    </row>
    <row r="321" ht="72" spans="1:11">
      <c r="A321" s="229">
        <v>313</v>
      </c>
      <c r="B321" s="265">
        <v>330100003</v>
      </c>
      <c r="C321" s="265" t="s">
        <v>648</v>
      </c>
      <c r="D321" s="271" t="s">
        <v>649</v>
      </c>
      <c r="E321" s="220" t="s">
        <v>650</v>
      </c>
      <c r="F321" s="269"/>
      <c r="G321" s="223" t="s">
        <v>651</v>
      </c>
      <c r="H321" s="224">
        <v>445</v>
      </c>
      <c r="I321" s="231">
        <v>387.15</v>
      </c>
      <c r="J321" s="231">
        <v>344.5635</v>
      </c>
      <c r="K321" s="224">
        <v>275.6508</v>
      </c>
    </row>
    <row r="322" ht="28.8" spans="1:11">
      <c r="A322" s="229">
        <v>314</v>
      </c>
      <c r="B322" s="265">
        <v>330201001</v>
      </c>
      <c r="C322" s="265" t="s">
        <v>652</v>
      </c>
      <c r="D322" s="271" t="s">
        <v>653</v>
      </c>
      <c r="E322" s="220"/>
      <c r="F322" s="269"/>
      <c r="G322" s="223" t="s">
        <v>654</v>
      </c>
      <c r="H322" s="224">
        <v>598</v>
      </c>
      <c r="I322" s="231">
        <v>520.26</v>
      </c>
      <c r="J322" s="231">
        <v>463.0314</v>
      </c>
      <c r="K322" s="224">
        <v>370.42512</v>
      </c>
    </row>
    <row r="323" spans="1:11">
      <c r="A323" s="229">
        <v>315</v>
      </c>
      <c r="B323" s="265">
        <v>330402004</v>
      </c>
      <c r="C323" s="265" t="s">
        <v>655</v>
      </c>
      <c r="D323" s="271" t="s">
        <v>656</v>
      </c>
      <c r="E323" s="220"/>
      <c r="F323" s="269"/>
      <c r="G323" s="223"/>
      <c r="H323" s="224">
        <v>448</v>
      </c>
      <c r="I323" s="231">
        <v>389.76</v>
      </c>
      <c r="J323" s="231">
        <v>346.8864</v>
      </c>
      <c r="K323" s="224">
        <v>277.50912</v>
      </c>
    </row>
    <row r="324" ht="28.8" spans="1:11">
      <c r="A324" s="229">
        <v>316</v>
      </c>
      <c r="B324" s="265">
        <v>330402007</v>
      </c>
      <c r="C324" s="265" t="s">
        <v>657</v>
      </c>
      <c r="D324" s="235"/>
      <c r="E324" s="220"/>
      <c r="F324" s="269"/>
      <c r="G324" s="223" t="s">
        <v>658</v>
      </c>
      <c r="H324" s="224">
        <v>747</v>
      </c>
      <c r="I324" s="231">
        <v>649.89</v>
      </c>
      <c r="J324" s="231">
        <v>578.4021</v>
      </c>
      <c r="K324" s="224">
        <v>462.72168</v>
      </c>
    </row>
    <row r="325" ht="28.8" spans="1:11">
      <c r="A325" s="229">
        <v>317</v>
      </c>
      <c r="B325" s="265">
        <v>330401001</v>
      </c>
      <c r="C325" s="265" t="s">
        <v>659</v>
      </c>
      <c r="D325" s="235"/>
      <c r="E325" s="220"/>
      <c r="F325" s="269"/>
      <c r="G325" s="223" t="s">
        <v>660</v>
      </c>
      <c r="H325" s="224">
        <v>299</v>
      </c>
      <c r="I325" s="231">
        <v>260.13</v>
      </c>
      <c r="J325" s="231">
        <v>231.5157</v>
      </c>
      <c r="K325" s="224">
        <v>185.21256</v>
      </c>
    </row>
    <row r="326" ht="28.8" spans="1:11">
      <c r="A326" s="229">
        <v>318</v>
      </c>
      <c r="B326" s="265">
        <v>330401008</v>
      </c>
      <c r="C326" s="265" t="s">
        <v>661</v>
      </c>
      <c r="D326" s="235"/>
      <c r="E326" s="220"/>
      <c r="F326" s="269"/>
      <c r="G326" s="223" t="s">
        <v>660</v>
      </c>
      <c r="H326" s="224">
        <v>747</v>
      </c>
      <c r="I326" s="231">
        <v>649.89</v>
      </c>
      <c r="J326" s="231">
        <v>578.4021</v>
      </c>
      <c r="K326" s="224">
        <v>462.72168</v>
      </c>
    </row>
    <row r="327" ht="86.4" spans="1:11">
      <c r="A327" s="229">
        <v>319</v>
      </c>
      <c r="B327" s="265">
        <v>330408001</v>
      </c>
      <c r="C327" s="265" t="s">
        <v>662</v>
      </c>
      <c r="D327" s="271" t="s">
        <v>663</v>
      </c>
      <c r="E327" s="220"/>
      <c r="F327" s="269"/>
      <c r="G327" s="223" t="s">
        <v>664</v>
      </c>
      <c r="H327" s="224">
        <v>598</v>
      </c>
      <c r="I327" s="231">
        <v>520.26</v>
      </c>
      <c r="J327" s="231">
        <v>463.0314</v>
      </c>
      <c r="K327" s="224">
        <v>370.42512</v>
      </c>
    </row>
    <row r="328" ht="28.8" spans="1:11">
      <c r="A328" s="229">
        <v>320</v>
      </c>
      <c r="B328" s="265">
        <v>330404007</v>
      </c>
      <c r="C328" s="265" t="s">
        <v>665</v>
      </c>
      <c r="D328" s="271" t="s">
        <v>666</v>
      </c>
      <c r="E328" s="220"/>
      <c r="F328" s="269"/>
      <c r="G328" s="223"/>
      <c r="H328" s="224">
        <v>299</v>
      </c>
      <c r="I328" s="231">
        <v>260.13</v>
      </c>
      <c r="J328" s="231">
        <v>231.5157</v>
      </c>
      <c r="K328" s="224">
        <v>185.21256</v>
      </c>
    </row>
    <row r="329" spans="1:11">
      <c r="A329" s="229">
        <v>321</v>
      </c>
      <c r="B329" s="265">
        <v>330601012</v>
      </c>
      <c r="C329" s="265" t="s">
        <v>667</v>
      </c>
      <c r="D329" s="235"/>
      <c r="E329" s="220"/>
      <c r="F329" s="269"/>
      <c r="G329" s="223"/>
      <c r="H329" s="224">
        <v>598</v>
      </c>
      <c r="I329" s="231">
        <v>520.26</v>
      </c>
      <c r="J329" s="231">
        <v>463.0314</v>
      </c>
      <c r="K329" s="224">
        <v>370.42512</v>
      </c>
    </row>
    <row r="330" ht="28.8" spans="1:11">
      <c r="A330" s="229">
        <v>322</v>
      </c>
      <c r="B330" s="265">
        <v>330605001</v>
      </c>
      <c r="C330" s="265" t="s">
        <v>668</v>
      </c>
      <c r="D330" s="271" t="s">
        <v>669</v>
      </c>
      <c r="E330" s="220"/>
      <c r="F330" s="269"/>
      <c r="G330" s="223"/>
      <c r="H330" s="224">
        <v>299</v>
      </c>
      <c r="I330" s="231">
        <v>260.13</v>
      </c>
      <c r="J330" s="231">
        <v>231.5157</v>
      </c>
      <c r="K330" s="224">
        <v>185.21256</v>
      </c>
    </row>
    <row r="331" ht="28.8" spans="1:11">
      <c r="A331" s="229">
        <v>323</v>
      </c>
      <c r="B331" s="265">
        <v>330605027</v>
      </c>
      <c r="C331" s="265" t="s">
        <v>670</v>
      </c>
      <c r="D331" s="271" t="s">
        <v>671</v>
      </c>
      <c r="E331" s="220"/>
      <c r="F331" s="269"/>
      <c r="G331" s="223"/>
      <c r="H331" s="224">
        <v>747</v>
      </c>
      <c r="I331" s="231">
        <v>649.89</v>
      </c>
      <c r="J331" s="231">
        <v>578.4021</v>
      </c>
      <c r="K331" s="224">
        <v>462.72168</v>
      </c>
    </row>
    <row r="332" ht="22" customHeight="1" spans="1:11">
      <c r="A332" s="229">
        <v>324</v>
      </c>
      <c r="B332" s="265">
        <v>331204002</v>
      </c>
      <c r="C332" s="265" t="s">
        <v>672</v>
      </c>
      <c r="D332" s="235"/>
      <c r="E332" s="220"/>
      <c r="F332" s="269"/>
      <c r="G332" s="223"/>
      <c r="H332" s="224">
        <v>299</v>
      </c>
      <c r="I332" s="231">
        <v>260.13</v>
      </c>
      <c r="J332" s="231">
        <v>231.5157</v>
      </c>
      <c r="K332" s="224">
        <v>185.21256</v>
      </c>
    </row>
    <row r="333" s="191" customFormat="1" ht="52" customHeight="1" spans="1:11">
      <c r="A333" s="229">
        <v>325</v>
      </c>
      <c r="B333" s="220">
        <v>320600003</v>
      </c>
      <c r="C333" s="220" t="s">
        <v>673</v>
      </c>
      <c r="D333" s="235"/>
      <c r="E333" s="220" t="s">
        <v>674</v>
      </c>
      <c r="F333" s="222" t="s">
        <v>20</v>
      </c>
      <c r="G333" s="223"/>
      <c r="H333" s="266">
        <v>2400</v>
      </c>
      <c r="I333" s="266">
        <v>2136</v>
      </c>
      <c r="J333" s="231">
        <v>1922.4</v>
      </c>
      <c r="K333" s="231">
        <v>1537.92</v>
      </c>
    </row>
    <row r="334" s="191" customFormat="1" ht="47" customHeight="1" spans="1:11">
      <c r="A334" s="229">
        <v>326</v>
      </c>
      <c r="B334" s="220">
        <v>320600004</v>
      </c>
      <c r="C334" s="220" t="s">
        <v>675</v>
      </c>
      <c r="D334" s="268" t="s">
        <v>676</v>
      </c>
      <c r="E334" s="220" t="s">
        <v>677</v>
      </c>
      <c r="F334" s="222" t="s">
        <v>20</v>
      </c>
      <c r="G334" s="223"/>
      <c r="H334" s="266">
        <v>3120</v>
      </c>
      <c r="I334" s="266">
        <v>2776.8</v>
      </c>
      <c r="J334" s="231">
        <v>2499.12</v>
      </c>
      <c r="K334" s="231">
        <v>1999.296</v>
      </c>
    </row>
    <row r="335" s="191" customFormat="1" ht="27" customHeight="1" spans="1:11">
      <c r="A335" s="229">
        <v>327</v>
      </c>
      <c r="B335" s="220">
        <v>320600008</v>
      </c>
      <c r="C335" s="220" t="s">
        <v>201</v>
      </c>
      <c r="D335" s="235"/>
      <c r="E335" s="220" t="s">
        <v>202</v>
      </c>
      <c r="F335" s="222" t="s">
        <v>20</v>
      </c>
      <c r="G335" s="223"/>
      <c r="H335" s="266">
        <v>3444</v>
      </c>
      <c r="I335" s="231">
        <v>3065.16</v>
      </c>
      <c r="J335" s="231">
        <v>2758.644</v>
      </c>
      <c r="K335" s="231">
        <v>2206.9152</v>
      </c>
    </row>
    <row r="336" s="191" customFormat="1" ht="33" customHeight="1" spans="1:11">
      <c r="A336" s="229">
        <v>328</v>
      </c>
      <c r="B336" s="220">
        <v>330300007</v>
      </c>
      <c r="C336" s="220" t="s">
        <v>235</v>
      </c>
      <c r="D336" s="271" t="s">
        <v>678</v>
      </c>
      <c r="E336" s="220"/>
      <c r="F336" s="222" t="s">
        <v>20</v>
      </c>
      <c r="G336" s="223"/>
      <c r="H336" s="266">
        <v>149</v>
      </c>
      <c r="I336" s="231">
        <v>132.61</v>
      </c>
      <c r="J336" s="231">
        <v>119.349</v>
      </c>
      <c r="K336" s="231">
        <v>95.4792</v>
      </c>
    </row>
    <row r="337" s="191" customFormat="1" ht="55" customHeight="1" spans="1:11">
      <c r="A337" s="229">
        <v>329</v>
      </c>
      <c r="B337" s="220">
        <v>331501042</v>
      </c>
      <c r="C337" s="220" t="s">
        <v>515</v>
      </c>
      <c r="D337" s="271" t="s">
        <v>516</v>
      </c>
      <c r="E337" s="220"/>
      <c r="F337" s="226" t="s">
        <v>20</v>
      </c>
      <c r="G337" s="273" t="s">
        <v>517</v>
      </c>
      <c r="H337" s="266">
        <v>2600</v>
      </c>
      <c r="I337" s="266">
        <v>2314</v>
      </c>
      <c r="J337" s="231">
        <v>2082.6</v>
      </c>
      <c r="K337" s="231">
        <v>1666.08</v>
      </c>
    </row>
    <row r="338" customFormat="1" ht="86.4" spans="1:11">
      <c r="A338" s="229">
        <v>330</v>
      </c>
      <c r="B338" s="274">
        <v>120100001</v>
      </c>
      <c r="C338" s="223" t="s">
        <v>679</v>
      </c>
      <c r="D338" s="271" t="s">
        <v>680</v>
      </c>
      <c r="E338" s="220"/>
      <c r="F338" s="266" t="s">
        <v>572</v>
      </c>
      <c r="G338" s="220" t="s">
        <v>681</v>
      </c>
      <c r="H338" s="266">
        <v>11</v>
      </c>
      <c r="I338" s="231">
        <v>9.46</v>
      </c>
      <c r="J338" s="231">
        <v>8.514</v>
      </c>
      <c r="K338" s="231">
        <v>6.8112</v>
      </c>
    </row>
    <row r="339" customFormat="1" ht="115.2" spans="1:11">
      <c r="A339" s="229">
        <v>331</v>
      </c>
      <c r="B339" s="274">
        <v>120100010</v>
      </c>
      <c r="C339" s="223" t="s">
        <v>682</v>
      </c>
      <c r="D339" s="271" t="s">
        <v>683</v>
      </c>
      <c r="E339" s="220" t="s">
        <v>684</v>
      </c>
      <c r="F339" s="266" t="s">
        <v>572</v>
      </c>
      <c r="G339" s="220" t="s">
        <v>685</v>
      </c>
      <c r="H339" s="266">
        <v>42</v>
      </c>
      <c r="I339" s="231">
        <v>36</v>
      </c>
      <c r="J339" s="231">
        <v>32.4</v>
      </c>
      <c r="K339" s="231">
        <v>25.92</v>
      </c>
    </row>
    <row r="340" customFormat="1" ht="43.2" spans="1:11">
      <c r="A340" s="229">
        <v>332</v>
      </c>
      <c r="B340" s="274">
        <v>120400004</v>
      </c>
      <c r="C340" s="223" t="s">
        <v>686</v>
      </c>
      <c r="D340" s="275" t="s">
        <v>687</v>
      </c>
      <c r="E340" s="220" t="s">
        <v>688</v>
      </c>
      <c r="F340" s="266" t="s">
        <v>20</v>
      </c>
      <c r="G340" s="220" t="s">
        <v>17</v>
      </c>
      <c r="H340" s="266">
        <v>18</v>
      </c>
      <c r="I340" s="231">
        <v>15.48</v>
      </c>
      <c r="J340" s="231">
        <v>13.932</v>
      </c>
      <c r="K340" s="231">
        <v>11.1456</v>
      </c>
    </row>
    <row r="341" customFormat="1" ht="49" customHeight="1" spans="1:11">
      <c r="A341" s="229">
        <v>333</v>
      </c>
      <c r="B341" s="220">
        <v>331201006</v>
      </c>
      <c r="C341" s="220" t="s">
        <v>689</v>
      </c>
      <c r="D341" s="271" t="s">
        <v>690</v>
      </c>
      <c r="E341" s="220"/>
      <c r="F341" s="226" t="s">
        <v>20</v>
      </c>
      <c r="G341" s="273" t="s">
        <v>691</v>
      </c>
      <c r="H341" s="266">
        <v>2393.82</v>
      </c>
      <c r="I341" s="231">
        <v>2082.6234</v>
      </c>
      <c r="J341" s="231">
        <v>1853.534826</v>
      </c>
      <c r="K341" s="231">
        <v>1482.8278608</v>
      </c>
    </row>
    <row r="342" customFormat="1" ht="49" customHeight="1" spans="1:11">
      <c r="A342" s="229">
        <v>334</v>
      </c>
      <c r="B342" s="220">
        <v>331507005</v>
      </c>
      <c r="C342" s="220" t="s">
        <v>692</v>
      </c>
      <c r="D342" s="235"/>
      <c r="E342" s="220"/>
      <c r="F342" s="226" t="s">
        <v>20</v>
      </c>
      <c r="G342" s="273" t="s">
        <v>693</v>
      </c>
      <c r="H342" s="266">
        <v>3853.92</v>
      </c>
      <c r="I342" s="231">
        <v>3352.9104</v>
      </c>
      <c r="J342" s="231">
        <v>2984.090256</v>
      </c>
      <c r="K342" s="231">
        <v>2387.2722048</v>
      </c>
    </row>
    <row r="343" s="3" customFormat="1" ht="59" customHeight="1" spans="1:11">
      <c r="A343" s="229">
        <v>335</v>
      </c>
      <c r="B343" s="265">
        <v>331103027</v>
      </c>
      <c r="C343" s="265" t="s">
        <v>694</v>
      </c>
      <c r="D343" s="271" t="s">
        <v>695</v>
      </c>
      <c r="E343" s="220"/>
      <c r="F343" s="266" t="s">
        <v>20</v>
      </c>
      <c r="G343" s="220" t="s">
        <v>696</v>
      </c>
      <c r="H343" s="231">
        <v>1130</v>
      </c>
      <c r="I343" s="231">
        <v>971.8</v>
      </c>
      <c r="J343" s="231">
        <v>874.62</v>
      </c>
      <c r="K343" s="231">
        <v>699.696</v>
      </c>
    </row>
    <row r="344" ht="51" customHeight="1" spans="1:11">
      <c r="A344" s="229">
        <v>336</v>
      </c>
      <c r="B344" s="265">
        <v>331602013</v>
      </c>
      <c r="C344" s="265" t="s">
        <v>697</v>
      </c>
      <c r="D344" s="235"/>
      <c r="E344" s="220"/>
      <c r="F344" s="266" t="s">
        <v>20</v>
      </c>
      <c r="G344" s="223" t="s">
        <v>698</v>
      </c>
      <c r="H344" s="224">
        <v>897</v>
      </c>
      <c r="I344" s="231">
        <v>780.39</v>
      </c>
      <c r="J344" s="231">
        <v>694.5471</v>
      </c>
      <c r="K344" s="224">
        <v>555.63768</v>
      </c>
    </row>
    <row r="345" customFormat="1" ht="30" customHeight="1" spans="1:11">
      <c r="A345" s="229">
        <v>337</v>
      </c>
      <c r="B345" s="265">
        <v>331003021</v>
      </c>
      <c r="C345" s="265" t="s">
        <v>699</v>
      </c>
      <c r="D345" s="271" t="s">
        <v>700</v>
      </c>
      <c r="E345" s="220"/>
      <c r="F345" s="266" t="s">
        <v>20</v>
      </c>
      <c r="G345" s="276" t="s">
        <v>228</v>
      </c>
      <c r="H345" s="224">
        <v>3100</v>
      </c>
      <c r="I345" s="231">
        <v>2700</v>
      </c>
      <c r="J345" s="231">
        <v>2425</v>
      </c>
      <c r="K345" s="224">
        <v>1940</v>
      </c>
    </row>
    <row r="346" customFormat="1" ht="201.6" spans="1:11">
      <c r="A346" s="229">
        <v>338</v>
      </c>
      <c r="B346" s="265">
        <v>120400006</v>
      </c>
      <c r="C346" s="265" t="s">
        <v>701</v>
      </c>
      <c r="D346" s="271" t="s">
        <v>702</v>
      </c>
      <c r="E346" s="220" t="s">
        <v>703</v>
      </c>
      <c r="F346" s="266" t="s">
        <v>69</v>
      </c>
      <c r="G346" s="265" t="s">
        <v>704</v>
      </c>
      <c r="H346" s="224">
        <v>8.5</v>
      </c>
      <c r="I346" s="231">
        <v>7.6</v>
      </c>
      <c r="J346" s="231">
        <v>6.8</v>
      </c>
      <c r="K346" s="224">
        <v>5.4</v>
      </c>
    </row>
  </sheetData>
  <mergeCells count="5">
    <mergeCell ref="A1:B1"/>
    <mergeCell ref="A2:K2"/>
    <mergeCell ref="J3:K3"/>
    <mergeCell ref="A5:A8"/>
    <mergeCell ref="A10:A11"/>
  </mergeCells>
  <pageMargins left="0.751388888888889" right="0.751388888888889" top="1" bottom="1" header="0.5" footer="0.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29"/>
  <sheetViews>
    <sheetView workbookViewId="0">
      <selection activeCell="K22" sqref="K22"/>
    </sheetView>
  </sheetViews>
  <sheetFormatPr defaultColWidth="9" defaultRowHeight="14.4"/>
  <cols>
    <col min="1" max="1" width="9.25"/>
    <col min="11" max="11" width="12.6296296296296"/>
    <col min="12" max="13" width="13.75"/>
    <col min="19" max="19" width="10.3796296296296" customWidth="1"/>
    <col min="34" max="34" width="10.3796296296296"/>
  </cols>
  <sheetData>
    <row r="1" ht="24" customHeight="1" spans="1:34">
      <c r="A1" s="171"/>
      <c r="B1" s="172"/>
      <c r="C1" s="173"/>
      <c r="D1" s="173"/>
      <c r="E1" s="174"/>
      <c r="F1" s="175"/>
      <c r="G1" s="176"/>
      <c r="H1" s="177"/>
      <c r="I1" s="178"/>
      <c r="J1" s="179"/>
      <c r="K1" s="171"/>
      <c r="L1" s="180"/>
      <c r="M1" s="177"/>
      <c r="N1" s="181"/>
      <c r="O1" s="182"/>
      <c r="P1" s="177"/>
      <c r="Q1" s="178"/>
      <c r="R1" s="183"/>
      <c r="S1" s="171"/>
      <c r="T1" s="177"/>
      <c r="U1" s="177"/>
      <c r="V1" s="184"/>
      <c r="W1" s="185"/>
      <c r="X1" s="186"/>
      <c r="Y1" s="187"/>
      <c r="Z1" s="183"/>
      <c r="AA1" s="171"/>
      <c r="AB1" s="177"/>
      <c r="AC1" s="177"/>
      <c r="AD1" s="181"/>
      <c r="AE1" s="177"/>
      <c r="AF1" s="187"/>
      <c r="AG1" s="188"/>
      <c r="AH1" s="189" t="s">
        <v>705</v>
      </c>
    </row>
    <row r="2" s="2" customFormat="1" ht="26" customHeight="1" spans="1:34">
      <c r="A2" s="7" t="s">
        <v>4</v>
      </c>
      <c r="B2" s="8" t="s">
        <v>5</v>
      </c>
      <c r="C2" s="9" t="s">
        <v>8</v>
      </c>
      <c r="D2" s="10" t="s">
        <v>706</v>
      </c>
      <c r="E2" s="11" t="s">
        <v>707</v>
      </c>
      <c r="F2" s="12" t="s">
        <v>708</v>
      </c>
      <c r="G2" s="13"/>
      <c r="H2" s="7"/>
      <c r="I2" s="84"/>
      <c r="J2" s="85"/>
      <c r="K2" s="7"/>
      <c r="L2" s="86"/>
      <c r="M2" s="7" t="s">
        <v>709</v>
      </c>
      <c r="N2" s="13"/>
      <c r="O2" s="87"/>
      <c r="P2" s="7"/>
      <c r="Q2" s="84"/>
      <c r="R2" s="85"/>
      <c r="S2" s="7"/>
      <c r="T2" s="125"/>
      <c r="U2" s="125" t="s">
        <v>710</v>
      </c>
      <c r="V2" s="126"/>
      <c r="W2" s="127"/>
      <c r="X2" s="128"/>
      <c r="Y2" s="129"/>
      <c r="Z2" s="157"/>
      <c r="AA2" s="158"/>
      <c r="AB2" s="12"/>
      <c r="AC2" s="7" t="s">
        <v>711</v>
      </c>
      <c r="AD2" s="13"/>
      <c r="AE2" s="7"/>
      <c r="AF2" s="159"/>
      <c r="AG2" s="85"/>
      <c r="AH2" s="7"/>
    </row>
    <row r="3" ht="48" spans="1:35">
      <c r="A3" s="14"/>
      <c r="B3" s="15"/>
      <c r="C3" s="16"/>
      <c r="D3" s="17"/>
      <c r="E3" s="18"/>
      <c r="F3" s="19" t="s">
        <v>712</v>
      </c>
      <c r="G3" s="20" t="s">
        <v>713</v>
      </c>
      <c r="H3" s="21" t="s">
        <v>714</v>
      </c>
      <c r="I3" s="88" t="s">
        <v>715</v>
      </c>
      <c r="J3" s="89" t="s">
        <v>716</v>
      </c>
      <c r="K3" s="90" t="s">
        <v>717</v>
      </c>
      <c r="L3" s="91" t="s">
        <v>718</v>
      </c>
      <c r="M3" s="21" t="s">
        <v>719</v>
      </c>
      <c r="N3" s="92" t="s">
        <v>720</v>
      </c>
      <c r="O3" s="69" t="s">
        <v>721</v>
      </c>
      <c r="P3" s="21" t="s">
        <v>722</v>
      </c>
      <c r="Q3" s="88" t="s">
        <v>723</v>
      </c>
      <c r="R3" s="130" t="s">
        <v>716</v>
      </c>
      <c r="S3" s="90" t="s">
        <v>717</v>
      </c>
      <c r="T3" s="21" t="s">
        <v>718</v>
      </c>
      <c r="U3" s="21" t="s">
        <v>724</v>
      </c>
      <c r="V3" s="131" t="s">
        <v>725</v>
      </c>
      <c r="W3" s="132" t="s">
        <v>726</v>
      </c>
      <c r="X3" s="21" t="s">
        <v>727</v>
      </c>
      <c r="Y3" s="133" t="s">
        <v>728</v>
      </c>
      <c r="Z3" s="130" t="s">
        <v>716</v>
      </c>
      <c r="AA3" s="90" t="s">
        <v>717</v>
      </c>
      <c r="AB3" s="21" t="s">
        <v>718</v>
      </c>
      <c r="AC3" s="21" t="s">
        <v>729</v>
      </c>
      <c r="AD3" s="92" t="s">
        <v>730</v>
      </c>
      <c r="AE3" s="21" t="s">
        <v>731</v>
      </c>
      <c r="AF3" s="133" t="s">
        <v>732</v>
      </c>
      <c r="AG3" s="130" t="s">
        <v>716</v>
      </c>
      <c r="AH3" s="90" t="s">
        <v>717</v>
      </c>
      <c r="AI3" t="s">
        <v>718</v>
      </c>
    </row>
    <row r="4" ht="60" spans="1:35">
      <c r="A4" s="45">
        <v>250306013</v>
      </c>
      <c r="B4" s="46" t="s">
        <v>48</v>
      </c>
      <c r="C4" s="47" t="s">
        <v>50</v>
      </c>
      <c r="D4" s="48">
        <v>80</v>
      </c>
      <c r="E4" s="64">
        <v>60</v>
      </c>
      <c r="F4" s="67">
        <v>80</v>
      </c>
      <c r="G4" s="65">
        <v>60</v>
      </c>
      <c r="H4" s="52">
        <f t="shared" ref="H4:H16" si="0">G4/E4</f>
        <v>1</v>
      </c>
      <c r="I4" s="102"/>
      <c r="J4" s="103">
        <f t="shared" ref="J4:J16" si="1">G4-F4</f>
        <v>-20</v>
      </c>
      <c r="K4" s="104">
        <f t="shared" ref="K4:K16" si="2">J4*I4</f>
        <v>0</v>
      </c>
      <c r="L4" s="95">
        <f>G4/F4-1</f>
        <v>-0.25</v>
      </c>
      <c r="M4" s="111">
        <v>70</v>
      </c>
      <c r="N4" s="116">
        <v>51</v>
      </c>
      <c r="O4" s="117">
        <v>51</v>
      </c>
      <c r="P4" s="52">
        <f t="shared" ref="P4:P16" si="3">N4/G4</f>
        <v>0.85</v>
      </c>
      <c r="Q4" s="102">
        <v>142415</v>
      </c>
      <c r="R4" s="143">
        <f t="shared" ref="R4:R16" si="4">N4-M4</f>
        <v>-19</v>
      </c>
      <c r="S4" s="104">
        <f t="shared" ref="S4:S16" si="5">R4*Q4</f>
        <v>-2705885</v>
      </c>
      <c r="T4" s="95">
        <f t="shared" ref="T4:T9" si="6">N4/M4-1</f>
        <v>-0.271428571428571</v>
      </c>
      <c r="U4" s="111">
        <v>63</v>
      </c>
      <c r="V4" s="119">
        <v>43</v>
      </c>
      <c r="W4" s="140">
        <v>43</v>
      </c>
      <c r="X4" s="144">
        <f t="shared" ref="X4:X16" si="7">V4/N4</f>
        <v>0.843137254901961</v>
      </c>
      <c r="Y4" s="145">
        <v>1026</v>
      </c>
      <c r="Z4" s="143">
        <f t="shared" ref="Z4:Z16" si="8">V4-U4</f>
        <v>-20</v>
      </c>
      <c r="AA4" s="104">
        <f t="shared" ref="AA4:AA16" si="9">Z4*Y4</f>
        <v>-20520</v>
      </c>
      <c r="AB4" s="95">
        <f>V4/U4-1</f>
        <v>-0.317460317460317</v>
      </c>
      <c r="AC4" s="73">
        <v>50</v>
      </c>
      <c r="AD4" s="92">
        <f t="shared" ref="AD4:AD9" si="10">V4*0.8</f>
        <v>34.4</v>
      </c>
      <c r="AE4" s="162">
        <f t="shared" ref="AE4:AE16" si="11">AD4/V4</f>
        <v>0.8</v>
      </c>
      <c r="AF4" s="145">
        <v>8423</v>
      </c>
      <c r="AG4" s="163">
        <f t="shared" ref="AG4:AG16" si="12">AD4-AC4</f>
        <v>-15.6</v>
      </c>
      <c r="AH4" s="104">
        <f t="shared" ref="AH4:AH16" si="13">AG4*AF4</f>
        <v>-131398.8</v>
      </c>
      <c r="AI4" s="95">
        <f>AD4/AC4-1</f>
        <v>-0.312</v>
      </c>
    </row>
    <row r="5" s="4" customFormat="1" ht="84" spans="1:35">
      <c r="A5" s="45" t="s">
        <v>733</v>
      </c>
      <c r="B5" s="46" t="s">
        <v>734</v>
      </c>
      <c r="C5" s="47" t="s">
        <v>50</v>
      </c>
      <c r="D5" s="68">
        <v>300</v>
      </c>
      <c r="E5" s="69">
        <v>210</v>
      </c>
      <c r="F5" s="54">
        <v>300</v>
      </c>
      <c r="G5" s="70">
        <v>210</v>
      </c>
      <c r="H5" s="56">
        <f t="shared" si="0"/>
        <v>1</v>
      </c>
      <c r="I5" s="102">
        <v>40126</v>
      </c>
      <c r="J5" s="107">
        <f t="shared" si="1"/>
        <v>-90</v>
      </c>
      <c r="K5" s="104">
        <f t="shared" si="2"/>
        <v>-3611340</v>
      </c>
      <c r="L5" s="108">
        <f>G5/F5-1</f>
        <v>-0.3</v>
      </c>
      <c r="M5" s="109">
        <v>290</v>
      </c>
      <c r="N5" s="116">
        <f>INT(E5*0.87)</f>
        <v>182</v>
      </c>
      <c r="O5" s="117"/>
      <c r="P5" s="56">
        <f t="shared" si="3"/>
        <v>0.866666666666667</v>
      </c>
      <c r="Q5" s="102">
        <v>16566</v>
      </c>
      <c r="R5" s="146">
        <f t="shared" si="4"/>
        <v>-108</v>
      </c>
      <c r="S5" s="104">
        <f t="shared" si="5"/>
        <v>-1789128</v>
      </c>
      <c r="T5" s="95">
        <f t="shared" si="6"/>
        <v>-0.372413793103448</v>
      </c>
      <c r="U5" s="73">
        <v>283</v>
      </c>
      <c r="V5" s="116">
        <f>INT(N5*0.89)</f>
        <v>161</v>
      </c>
      <c r="W5" s="151"/>
      <c r="X5" s="148">
        <f t="shared" si="7"/>
        <v>0.884615384615385</v>
      </c>
      <c r="Y5" s="102"/>
      <c r="Z5" s="146">
        <f t="shared" si="8"/>
        <v>-122</v>
      </c>
      <c r="AA5" s="166">
        <f t="shared" si="9"/>
        <v>0</v>
      </c>
      <c r="AB5" s="95">
        <f t="shared" ref="AB5:AB16" si="14">V5/U5-1</f>
        <v>-0.431095406360424</v>
      </c>
      <c r="AC5" s="73">
        <v>270</v>
      </c>
      <c r="AD5" s="92">
        <f t="shared" si="10"/>
        <v>128.8</v>
      </c>
      <c r="AE5" s="169">
        <f t="shared" si="11"/>
        <v>0.8</v>
      </c>
      <c r="AF5" s="102"/>
      <c r="AG5" s="167">
        <f t="shared" si="12"/>
        <v>-141.2</v>
      </c>
      <c r="AH5" s="166">
        <f t="shared" si="13"/>
        <v>0</v>
      </c>
      <c r="AI5" s="95">
        <f t="shared" ref="AI5:AI16" si="15">AD5/AC5-1</f>
        <v>-0.522962962962963</v>
      </c>
    </row>
    <row r="6" ht="84" spans="1:35">
      <c r="A6" s="71" t="s">
        <v>735</v>
      </c>
      <c r="B6" s="46" t="s">
        <v>736</v>
      </c>
      <c r="C6" s="47" t="s">
        <v>50</v>
      </c>
      <c r="D6" s="68">
        <v>280</v>
      </c>
      <c r="E6" s="69">
        <v>180</v>
      </c>
      <c r="F6" s="50">
        <v>280</v>
      </c>
      <c r="G6" s="70">
        <v>180</v>
      </c>
      <c r="H6" s="52">
        <f t="shared" si="0"/>
        <v>1</v>
      </c>
      <c r="I6" s="102">
        <v>16363</v>
      </c>
      <c r="J6" s="103">
        <f t="shared" si="1"/>
        <v>-100</v>
      </c>
      <c r="K6" s="104">
        <f t="shared" si="2"/>
        <v>-1636300</v>
      </c>
      <c r="L6" s="95">
        <f>G6/F6-1</f>
        <v>-0.357142857142857</v>
      </c>
      <c r="M6" s="113">
        <v>270</v>
      </c>
      <c r="N6" s="116">
        <v>160</v>
      </c>
      <c r="O6" s="117">
        <f>O4+200</f>
        <v>251</v>
      </c>
      <c r="P6" s="52">
        <f t="shared" si="3"/>
        <v>0.888888888888889</v>
      </c>
      <c r="Q6" s="102">
        <v>31047</v>
      </c>
      <c r="R6" s="143">
        <f t="shared" si="4"/>
        <v>-110</v>
      </c>
      <c r="S6" s="104">
        <f t="shared" si="5"/>
        <v>-3415170</v>
      </c>
      <c r="T6" s="95">
        <f t="shared" si="6"/>
        <v>-0.407407407407407</v>
      </c>
      <c r="U6" s="73">
        <v>263</v>
      </c>
      <c r="V6" s="119">
        <f>INT(N6*0.9)</f>
        <v>144</v>
      </c>
      <c r="W6" s="152">
        <f>W4+200</f>
        <v>243</v>
      </c>
      <c r="X6" s="144">
        <f t="shared" si="7"/>
        <v>0.9</v>
      </c>
      <c r="Y6" s="145"/>
      <c r="Z6" s="143">
        <f t="shared" si="8"/>
        <v>-119</v>
      </c>
      <c r="AA6" s="104">
        <f t="shared" si="9"/>
        <v>0</v>
      </c>
      <c r="AB6" s="95">
        <f t="shared" si="14"/>
        <v>-0.452471482889734</v>
      </c>
      <c r="AC6" s="73">
        <v>250</v>
      </c>
      <c r="AD6" s="92">
        <f t="shared" si="10"/>
        <v>115.2</v>
      </c>
      <c r="AE6" s="162">
        <f t="shared" si="11"/>
        <v>0.8</v>
      </c>
      <c r="AF6" s="145"/>
      <c r="AG6" s="163">
        <f t="shared" si="12"/>
        <v>-134.8</v>
      </c>
      <c r="AH6" s="104">
        <f t="shared" si="13"/>
        <v>0</v>
      </c>
      <c r="AI6" s="95">
        <f t="shared" si="15"/>
        <v>-0.5392</v>
      </c>
    </row>
    <row r="7" ht="36" spans="1:35">
      <c r="A7" s="45">
        <v>250310001</v>
      </c>
      <c r="B7" s="66" t="s">
        <v>52</v>
      </c>
      <c r="C7" s="47" t="s">
        <v>50</v>
      </c>
      <c r="D7" s="48">
        <v>20</v>
      </c>
      <c r="E7" s="69">
        <v>15</v>
      </c>
      <c r="F7" s="50">
        <v>20</v>
      </c>
      <c r="G7" s="70">
        <v>15</v>
      </c>
      <c r="H7" s="52">
        <f t="shared" si="0"/>
        <v>1</v>
      </c>
      <c r="I7" s="102"/>
      <c r="J7" s="103">
        <f t="shared" si="1"/>
        <v>-5</v>
      </c>
      <c r="K7" s="104">
        <f t="shared" si="2"/>
        <v>0</v>
      </c>
      <c r="L7" s="95">
        <f t="shared" ref="L5:L16" si="16">G7/F7-1</f>
        <v>-0.25</v>
      </c>
      <c r="M7" s="113">
        <v>18</v>
      </c>
      <c r="N7" s="105">
        <f t="shared" ref="N7:N16" si="17">INT(G7*0.87)</f>
        <v>13</v>
      </c>
      <c r="O7" s="117">
        <v>13</v>
      </c>
      <c r="P7" s="52">
        <f t="shared" si="3"/>
        <v>0.866666666666667</v>
      </c>
      <c r="Q7" s="102">
        <v>91743</v>
      </c>
      <c r="R7" s="143">
        <f t="shared" si="4"/>
        <v>-5</v>
      </c>
      <c r="S7" s="104">
        <f t="shared" si="5"/>
        <v>-458715</v>
      </c>
      <c r="T7" s="95">
        <f t="shared" si="6"/>
        <v>-0.277777777777778</v>
      </c>
      <c r="U7" s="73">
        <v>16</v>
      </c>
      <c r="V7" s="119">
        <v>11</v>
      </c>
      <c r="W7" s="140">
        <v>11</v>
      </c>
      <c r="X7" s="144">
        <f t="shared" si="7"/>
        <v>0.846153846153846</v>
      </c>
      <c r="Y7" s="145">
        <v>62</v>
      </c>
      <c r="Z7" s="143">
        <f t="shared" si="8"/>
        <v>-5</v>
      </c>
      <c r="AA7" s="104">
        <f t="shared" si="9"/>
        <v>-310</v>
      </c>
      <c r="AB7" s="95">
        <f t="shared" si="14"/>
        <v>-0.3125</v>
      </c>
      <c r="AC7" s="73">
        <v>12.8</v>
      </c>
      <c r="AD7" s="92">
        <f t="shared" si="10"/>
        <v>8.8</v>
      </c>
      <c r="AE7" s="162">
        <f t="shared" si="11"/>
        <v>0.8</v>
      </c>
      <c r="AF7" s="145">
        <v>4814</v>
      </c>
      <c r="AG7" s="163">
        <f t="shared" si="12"/>
        <v>-4</v>
      </c>
      <c r="AH7" s="104">
        <f t="shared" si="13"/>
        <v>-19256</v>
      </c>
      <c r="AI7" s="95">
        <f t="shared" si="15"/>
        <v>-0.3125</v>
      </c>
    </row>
    <row r="8" ht="60" spans="1:35">
      <c r="A8" s="71" t="s">
        <v>737</v>
      </c>
      <c r="B8" s="72" t="s">
        <v>738</v>
      </c>
      <c r="C8" s="47" t="s">
        <v>50</v>
      </c>
      <c r="D8" s="68">
        <v>60</v>
      </c>
      <c r="E8" s="69">
        <v>45</v>
      </c>
      <c r="F8" s="50">
        <v>60</v>
      </c>
      <c r="G8" s="70">
        <v>45</v>
      </c>
      <c r="H8" s="52">
        <f t="shared" si="0"/>
        <v>1</v>
      </c>
      <c r="I8" s="102">
        <v>97255</v>
      </c>
      <c r="J8" s="103">
        <f t="shared" si="1"/>
        <v>-15</v>
      </c>
      <c r="K8" s="104">
        <f t="shared" si="2"/>
        <v>-1458825</v>
      </c>
      <c r="L8" s="95">
        <f t="shared" si="16"/>
        <v>-0.25</v>
      </c>
      <c r="M8" s="113">
        <v>54</v>
      </c>
      <c r="N8" s="105">
        <f>N7*3</f>
        <v>39</v>
      </c>
      <c r="O8" s="117">
        <v>39</v>
      </c>
      <c r="P8" s="52">
        <f t="shared" si="3"/>
        <v>0.866666666666667</v>
      </c>
      <c r="Q8" s="102">
        <v>34969</v>
      </c>
      <c r="R8" s="143">
        <f t="shared" si="4"/>
        <v>-15</v>
      </c>
      <c r="S8" s="104">
        <f t="shared" si="5"/>
        <v>-524535</v>
      </c>
      <c r="T8" s="95">
        <f t="shared" si="6"/>
        <v>-0.277777777777778</v>
      </c>
      <c r="U8" s="73">
        <f t="shared" ref="U8:U12" si="18">U7*3</f>
        <v>48</v>
      </c>
      <c r="V8" s="119">
        <v>33</v>
      </c>
      <c r="W8" s="140">
        <v>33</v>
      </c>
      <c r="X8" s="144">
        <f t="shared" si="7"/>
        <v>0.846153846153846</v>
      </c>
      <c r="Y8" s="145"/>
      <c r="Z8" s="143">
        <f t="shared" si="8"/>
        <v>-15</v>
      </c>
      <c r="AA8" s="104">
        <f t="shared" si="9"/>
        <v>0</v>
      </c>
      <c r="AB8" s="95">
        <f t="shared" si="14"/>
        <v>-0.3125</v>
      </c>
      <c r="AC8" s="73">
        <f t="shared" ref="AC8:AC12" si="19">AC7*3</f>
        <v>38.4</v>
      </c>
      <c r="AD8" s="105">
        <f t="shared" ref="AD8:AD12" si="20">AD7*3</f>
        <v>26.4</v>
      </c>
      <c r="AE8" s="162">
        <f t="shared" si="11"/>
        <v>0.8</v>
      </c>
      <c r="AF8" s="145"/>
      <c r="AG8" s="163">
        <f t="shared" si="12"/>
        <v>-12</v>
      </c>
      <c r="AH8" s="104">
        <f t="shared" si="13"/>
        <v>0</v>
      </c>
      <c r="AI8" s="95">
        <f t="shared" si="15"/>
        <v>-0.3125</v>
      </c>
    </row>
    <row r="9" ht="36" spans="1:35">
      <c r="A9" s="45">
        <v>250310010</v>
      </c>
      <c r="B9" s="66" t="s">
        <v>739</v>
      </c>
      <c r="C9" s="47" t="s">
        <v>50</v>
      </c>
      <c r="D9" s="48">
        <v>20</v>
      </c>
      <c r="E9" s="69">
        <v>15</v>
      </c>
      <c r="F9" s="50">
        <v>20</v>
      </c>
      <c r="G9" s="70">
        <v>15</v>
      </c>
      <c r="H9" s="52">
        <f t="shared" si="0"/>
        <v>1</v>
      </c>
      <c r="I9" s="102"/>
      <c r="J9" s="103">
        <f t="shared" si="1"/>
        <v>-5</v>
      </c>
      <c r="K9" s="104">
        <f t="shared" si="2"/>
        <v>0</v>
      </c>
      <c r="L9" s="95">
        <f t="shared" si="16"/>
        <v>-0.25</v>
      </c>
      <c r="M9" s="113">
        <v>18</v>
      </c>
      <c r="N9" s="105">
        <f t="shared" si="17"/>
        <v>13</v>
      </c>
      <c r="O9" s="117">
        <v>13</v>
      </c>
      <c r="P9" s="52">
        <f t="shared" si="3"/>
        <v>0.866666666666667</v>
      </c>
      <c r="Q9" s="102">
        <v>6531</v>
      </c>
      <c r="R9" s="143">
        <f t="shared" si="4"/>
        <v>-5</v>
      </c>
      <c r="S9" s="104">
        <f t="shared" si="5"/>
        <v>-32655</v>
      </c>
      <c r="T9" s="95">
        <f t="shared" si="6"/>
        <v>-0.277777777777778</v>
      </c>
      <c r="U9" s="73">
        <v>16</v>
      </c>
      <c r="V9" s="119">
        <v>11</v>
      </c>
      <c r="W9" s="140">
        <v>11</v>
      </c>
      <c r="X9" s="144">
        <f t="shared" si="7"/>
        <v>0.846153846153846</v>
      </c>
      <c r="Y9" s="145">
        <v>3</v>
      </c>
      <c r="Z9" s="143">
        <f t="shared" si="8"/>
        <v>-5</v>
      </c>
      <c r="AA9" s="104">
        <f t="shared" si="9"/>
        <v>-15</v>
      </c>
      <c r="AB9" s="95">
        <f t="shared" si="14"/>
        <v>-0.3125</v>
      </c>
      <c r="AC9" s="73">
        <v>12.8</v>
      </c>
      <c r="AD9" s="92">
        <f t="shared" si="10"/>
        <v>8.8</v>
      </c>
      <c r="AE9" s="162">
        <f t="shared" si="11"/>
        <v>0.8</v>
      </c>
      <c r="AF9" s="145">
        <v>1849</v>
      </c>
      <c r="AG9" s="163">
        <f t="shared" si="12"/>
        <v>-4</v>
      </c>
      <c r="AH9" s="104">
        <f t="shared" si="13"/>
        <v>-7396</v>
      </c>
      <c r="AI9" s="95">
        <f t="shared" si="15"/>
        <v>-0.3125</v>
      </c>
    </row>
    <row r="10" ht="48" spans="1:35">
      <c r="A10" s="71" t="s">
        <v>740</v>
      </c>
      <c r="B10" s="73" t="s">
        <v>741</v>
      </c>
      <c r="C10" s="47" t="s">
        <v>50</v>
      </c>
      <c r="D10" s="48">
        <v>60</v>
      </c>
      <c r="E10" s="69">
        <v>45</v>
      </c>
      <c r="F10" s="50">
        <v>60</v>
      </c>
      <c r="G10" s="70">
        <v>45</v>
      </c>
      <c r="H10" s="52">
        <f t="shared" si="0"/>
        <v>1</v>
      </c>
      <c r="I10" s="102">
        <v>2239.9</v>
      </c>
      <c r="J10" s="103">
        <f t="shared" si="1"/>
        <v>-15</v>
      </c>
      <c r="K10" s="104">
        <f t="shared" si="2"/>
        <v>-33598.5</v>
      </c>
      <c r="L10" s="95">
        <f t="shared" si="16"/>
        <v>-0.25</v>
      </c>
      <c r="M10" s="113">
        <v>54</v>
      </c>
      <c r="N10" s="105">
        <f t="shared" si="17"/>
        <v>39</v>
      </c>
      <c r="O10" s="117">
        <v>39</v>
      </c>
      <c r="P10" s="52">
        <f t="shared" si="3"/>
        <v>0.866666666666667</v>
      </c>
      <c r="Q10" s="102">
        <v>1065</v>
      </c>
      <c r="R10" s="143">
        <f t="shared" si="4"/>
        <v>-15</v>
      </c>
      <c r="S10" s="104">
        <f t="shared" si="5"/>
        <v>-15975</v>
      </c>
      <c r="T10" s="95">
        <f t="shared" ref="T10:T16" si="21">N10/M10-1</f>
        <v>-0.277777777777778</v>
      </c>
      <c r="U10" s="73">
        <f t="shared" si="18"/>
        <v>48</v>
      </c>
      <c r="V10" s="119">
        <v>33</v>
      </c>
      <c r="W10" s="140">
        <v>33</v>
      </c>
      <c r="X10" s="144">
        <f t="shared" si="7"/>
        <v>0.846153846153846</v>
      </c>
      <c r="Y10" s="145"/>
      <c r="Z10" s="143">
        <f t="shared" si="8"/>
        <v>-15</v>
      </c>
      <c r="AA10" s="104">
        <f t="shared" si="9"/>
        <v>0</v>
      </c>
      <c r="AB10" s="95">
        <f t="shared" si="14"/>
        <v>-0.3125</v>
      </c>
      <c r="AC10" s="73">
        <f t="shared" si="19"/>
        <v>38.4</v>
      </c>
      <c r="AD10" s="105">
        <f t="shared" si="20"/>
        <v>26.4</v>
      </c>
      <c r="AE10" s="162">
        <f t="shared" si="11"/>
        <v>0.8</v>
      </c>
      <c r="AF10" s="145"/>
      <c r="AG10" s="163">
        <f t="shared" si="12"/>
        <v>-12</v>
      </c>
      <c r="AH10" s="104">
        <f t="shared" si="13"/>
        <v>0</v>
      </c>
      <c r="AI10" s="95">
        <f t="shared" si="15"/>
        <v>-0.3125</v>
      </c>
    </row>
    <row r="11" ht="48" spans="1:35">
      <c r="A11" s="45">
        <v>250310011</v>
      </c>
      <c r="B11" s="66" t="s">
        <v>742</v>
      </c>
      <c r="C11" s="47" t="s">
        <v>50</v>
      </c>
      <c r="D11" s="48">
        <v>20</v>
      </c>
      <c r="E11" s="69">
        <v>15</v>
      </c>
      <c r="F11" s="50">
        <v>20</v>
      </c>
      <c r="G11" s="70">
        <v>15</v>
      </c>
      <c r="H11" s="52">
        <f t="shared" si="0"/>
        <v>1</v>
      </c>
      <c r="I11" s="102"/>
      <c r="J11" s="103">
        <f t="shared" si="1"/>
        <v>-5</v>
      </c>
      <c r="K11" s="104">
        <f t="shared" si="2"/>
        <v>0</v>
      </c>
      <c r="L11" s="95">
        <f t="shared" si="16"/>
        <v>-0.25</v>
      </c>
      <c r="M11" s="113">
        <v>18</v>
      </c>
      <c r="N11" s="105">
        <f t="shared" si="17"/>
        <v>13</v>
      </c>
      <c r="O11" s="117">
        <v>13</v>
      </c>
      <c r="P11" s="52">
        <f t="shared" si="3"/>
        <v>0.866666666666667</v>
      </c>
      <c r="Q11" s="102">
        <v>5235</v>
      </c>
      <c r="R11" s="143">
        <f t="shared" si="4"/>
        <v>-5</v>
      </c>
      <c r="S11" s="104">
        <f t="shared" si="5"/>
        <v>-26175</v>
      </c>
      <c r="T11" s="95">
        <f t="shared" si="21"/>
        <v>-0.277777777777778</v>
      </c>
      <c r="U11" s="73">
        <v>16</v>
      </c>
      <c r="V11" s="119">
        <v>11</v>
      </c>
      <c r="W11" s="140">
        <v>11</v>
      </c>
      <c r="X11" s="144">
        <f t="shared" si="7"/>
        <v>0.846153846153846</v>
      </c>
      <c r="Y11" s="145">
        <v>3</v>
      </c>
      <c r="Z11" s="143">
        <f t="shared" si="8"/>
        <v>-5</v>
      </c>
      <c r="AA11" s="104">
        <f t="shared" si="9"/>
        <v>-15</v>
      </c>
      <c r="AB11" s="95">
        <f t="shared" si="14"/>
        <v>-0.3125</v>
      </c>
      <c r="AC11" s="73">
        <v>12.8</v>
      </c>
      <c r="AD11" s="92">
        <f t="shared" ref="AD11:AD15" si="22">V11*0.8</f>
        <v>8.8</v>
      </c>
      <c r="AE11" s="162">
        <f t="shared" si="11"/>
        <v>0.8</v>
      </c>
      <c r="AF11" s="145">
        <v>1946</v>
      </c>
      <c r="AG11" s="163">
        <f t="shared" si="12"/>
        <v>-4</v>
      </c>
      <c r="AH11" s="104">
        <f t="shared" si="13"/>
        <v>-7784</v>
      </c>
      <c r="AI11" s="95">
        <f t="shared" si="15"/>
        <v>-0.3125</v>
      </c>
    </row>
    <row r="12" ht="60" spans="1:35">
      <c r="A12" s="45" t="s">
        <v>743</v>
      </c>
      <c r="B12" s="66" t="s">
        <v>744</v>
      </c>
      <c r="C12" s="47" t="s">
        <v>50</v>
      </c>
      <c r="D12" s="48">
        <v>60</v>
      </c>
      <c r="E12" s="69">
        <v>45</v>
      </c>
      <c r="F12" s="54">
        <v>60</v>
      </c>
      <c r="G12" s="70">
        <v>45</v>
      </c>
      <c r="H12" s="52">
        <f t="shared" si="0"/>
        <v>1</v>
      </c>
      <c r="I12" s="102">
        <v>2159.9</v>
      </c>
      <c r="J12" s="103">
        <f t="shared" si="1"/>
        <v>-15</v>
      </c>
      <c r="K12" s="104">
        <f t="shared" si="2"/>
        <v>-32398.5</v>
      </c>
      <c r="L12" s="95">
        <f t="shared" si="16"/>
        <v>-0.25</v>
      </c>
      <c r="M12" s="109">
        <v>54</v>
      </c>
      <c r="N12" s="105">
        <f t="shared" si="17"/>
        <v>39</v>
      </c>
      <c r="O12" s="117">
        <v>39</v>
      </c>
      <c r="P12" s="52">
        <f t="shared" si="3"/>
        <v>0.866666666666667</v>
      </c>
      <c r="Q12" s="102">
        <v>878</v>
      </c>
      <c r="R12" s="143">
        <f t="shared" si="4"/>
        <v>-15</v>
      </c>
      <c r="S12" s="104">
        <f t="shared" si="5"/>
        <v>-13170</v>
      </c>
      <c r="T12" s="95">
        <f t="shared" si="21"/>
        <v>-0.277777777777778</v>
      </c>
      <c r="U12" s="73">
        <f t="shared" si="18"/>
        <v>48</v>
      </c>
      <c r="V12" s="119">
        <v>33</v>
      </c>
      <c r="W12" s="140">
        <v>33</v>
      </c>
      <c r="X12" s="144">
        <f t="shared" si="7"/>
        <v>0.846153846153846</v>
      </c>
      <c r="Y12" s="145"/>
      <c r="Z12" s="143">
        <f t="shared" si="8"/>
        <v>-15</v>
      </c>
      <c r="AA12" s="104">
        <f t="shared" si="9"/>
        <v>0</v>
      </c>
      <c r="AB12" s="95">
        <f t="shared" si="14"/>
        <v>-0.3125</v>
      </c>
      <c r="AC12" s="73">
        <f t="shared" si="19"/>
        <v>38.4</v>
      </c>
      <c r="AD12" s="105">
        <f t="shared" si="20"/>
        <v>26.4</v>
      </c>
      <c r="AE12" s="162">
        <f t="shared" si="11"/>
        <v>0.8</v>
      </c>
      <c r="AF12" s="145"/>
      <c r="AG12" s="163">
        <f t="shared" si="12"/>
        <v>-12</v>
      </c>
      <c r="AH12" s="104">
        <f t="shared" si="13"/>
        <v>0</v>
      </c>
      <c r="AI12" s="95">
        <f t="shared" si="15"/>
        <v>-0.3125</v>
      </c>
    </row>
    <row r="13" ht="48" spans="1:35">
      <c r="A13" s="45">
        <v>250310013</v>
      </c>
      <c r="B13" s="66" t="s">
        <v>745</v>
      </c>
      <c r="C13" s="47" t="s">
        <v>50</v>
      </c>
      <c r="D13" s="48">
        <v>20</v>
      </c>
      <c r="E13" s="69">
        <v>15</v>
      </c>
      <c r="F13" s="50">
        <v>20</v>
      </c>
      <c r="G13" s="70">
        <v>15</v>
      </c>
      <c r="H13" s="52">
        <f t="shared" si="0"/>
        <v>1</v>
      </c>
      <c r="I13" s="102"/>
      <c r="J13" s="103">
        <f t="shared" si="1"/>
        <v>-5</v>
      </c>
      <c r="K13" s="104">
        <f t="shared" si="2"/>
        <v>0</v>
      </c>
      <c r="L13" s="95">
        <f t="shared" si="16"/>
        <v>-0.25</v>
      </c>
      <c r="M13" s="113">
        <v>18</v>
      </c>
      <c r="N13" s="105">
        <f t="shared" si="17"/>
        <v>13</v>
      </c>
      <c r="O13" s="117">
        <v>13</v>
      </c>
      <c r="P13" s="52">
        <f t="shared" si="3"/>
        <v>0.866666666666667</v>
      </c>
      <c r="Q13" s="102">
        <v>84314</v>
      </c>
      <c r="R13" s="143">
        <f t="shared" si="4"/>
        <v>-5</v>
      </c>
      <c r="S13" s="104">
        <f t="shared" si="5"/>
        <v>-421570</v>
      </c>
      <c r="T13" s="95">
        <f t="shared" si="21"/>
        <v>-0.277777777777778</v>
      </c>
      <c r="U13" s="73">
        <v>16</v>
      </c>
      <c r="V13" s="119">
        <v>11</v>
      </c>
      <c r="W13" s="140">
        <v>11</v>
      </c>
      <c r="X13" s="144">
        <f t="shared" si="7"/>
        <v>0.846153846153846</v>
      </c>
      <c r="Y13" s="145">
        <v>41</v>
      </c>
      <c r="Z13" s="143">
        <f t="shared" si="8"/>
        <v>-5</v>
      </c>
      <c r="AA13" s="104">
        <f t="shared" si="9"/>
        <v>-205</v>
      </c>
      <c r="AB13" s="95">
        <f t="shared" si="14"/>
        <v>-0.3125</v>
      </c>
      <c r="AC13" s="73">
        <v>12.8</v>
      </c>
      <c r="AD13" s="92">
        <f t="shared" si="22"/>
        <v>8.8</v>
      </c>
      <c r="AE13" s="162">
        <f t="shared" si="11"/>
        <v>0.8</v>
      </c>
      <c r="AF13" s="145">
        <v>5687</v>
      </c>
      <c r="AG13" s="163">
        <f t="shared" si="12"/>
        <v>-4</v>
      </c>
      <c r="AH13" s="104">
        <f t="shared" si="13"/>
        <v>-22748</v>
      </c>
      <c r="AI13" s="95">
        <f t="shared" si="15"/>
        <v>-0.3125</v>
      </c>
    </row>
    <row r="14" ht="60" spans="1:35">
      <c r="A14" s="45" t="s">
        <v>746</v>
      </c>
      <c r="B14" s="66" t="s">
        <v>747</v>
      </c>
      <c r="C14" s="47" t="s">
        <v>50</v>
      </c>
      <c r="D14" s="48">
        <v>60</v>
      </c>
      <c r="E14" s="69">
        <v>45</v>
      </c>
      <c r="F14" s="54">
        <v>60</v>
      </c>
      <c r="G14" s="70">
        <v>45</v>
      </c>
      <c r="H14" s="52">
        <f t="shared" si="0"/>
        <v>1</v>
      </c>
      <c r="I14" s="102">
        <v>84879.9</v>
      </c>
      <c r="J14" s="103">
        <f t="shared" si="1"/>
        <v>-15</v>
      </c>
      <c r="K14" s="104">
        <f t="shared" si="2"/>
        <v>-1273198.5</v>
      </c>
      <c r="L14" s="95">
        <f t="shared" si="16"/>
        <v>-0.25</v>
      </c>
      <c r="M14" s="109">
        <v>54</v>
      </c>
      <c r="N14" s="105">
        <f t="shared" si="17"/>
        <v>39</v>
      </c>
      <c r="O14" s="117">
        <v>39</v>
      </c>
      <c r="P14" s="52">
        <f t="shared" si="3"/>
        <v>0.866666666666667</v>
      </c>
      <c r="Q14" s="102">
        <v>35213</v>
      </c>
      <c r="R14" s="143">
        <f t="shared" si="4"/>
        <v>-15</v>
      </c>
      <c r="S14" s="104">
        <f t="shared" si="5"/>
        <v>-528195</v>
      </c>
      <c r="T14" s="95">
        <f t="shared" si="21"/>
        <v>-0.277777777777778</v>
      </c>
      <c r="U14" s="73">
        <f>U13*3</f>
        <v>48</v>
      </c>
      <c r="V14" s="119">
        <v>33</v>
      </c>
      <c r="W14" s="140">
        <v>33</v>
      </c>
      <c r="X14" s="144">
        <f t="shared" si="7"/>
        <v>0.846153846153846</v>
      </c>
      <c r="Y14" s="145"/>
      <c r="Z14" s="143">
        <f t="shared" si="8"/>
        <v>-15</v>
      </c>
      <c r="AA14" s="104">
        <f t="shared" si="9"/>
        <v>0</v>
      </c>
      <c r="AB14" s="95">
        <f t="shared" si="14"/>
        <v>-0.3125</v>
      </c>
      <c r="AC14" s="73">
        <f>AC13*3</f>
        <v>38.4</v>
      </c>
      <c r="AD14" s="105">
        <f>AD13*3</f>
        <v>26.4</v>
      </c>
      <c r="AE14" s="162">
        <f t="shared" si="11"/>
        <v>0.8</v>
      </c>
      <c r="AF14" s="145"/>
      <c r="AG14" s="163">
        <f t="shared" si="12"/>
        <v>-12</v>
      </c>
      <c r="AH14" s="104">
        <f t="shared" si="13"/>
        <v>0</v>
      </c>
      <c r="AI14" s="95">
        <f t="shared" si="15"/>
        <v>-0.3125</v>
      </c>
    </row>
    <row r="15" ht="60" spans="1:35">
      <c r="A15" s="45">
        <v>250310014</v>
      </c>
      <c r="B15" s="66" t="s">
        <v>748</v>
      </c>
      <c r="C15" s="47" t="s">
        <v>50</v>
      </c>
      <c r="D15" s="48">
        <v>20</v>
      </c>
      <c r="E15" s="69">
        <v>15</v>
      </c>
      <c r="F15" s="54">
        <v>20</v>
      </c>
      <c r="G15" s="70">
        <v>15</v>
      </c>
      <c r="H15" s="52">
        <f t="shared" si="0"/>
        <v>1</v>
      </c>
      <c r="I15" s="102"/>
      <c r="J15" s="103">
        <f t="shared" si="1"/>
        <v>-5</v>
      </c>
      <c r="K15" s="104">
        <f t="shared" si="2"/>
        <v>0</v>
      </c>
      <c r="L15" s="95">
        <f t="shared" si="16"/>
        <v>-0.25</v>
      </c>
      <c r="M15" s="109">
        <v>18</v>
      </c>
      <c r="N15" s="105">
        <f t="shared" si="17"/>
        <v>13</v>
      </c>
      <c r="O15" s="117">
        <v>13</v>
      </c>
      <c r="P15" s="52">
        <f t="shared" si="3"/>
        <v>0.866666666666667</v>
      </c>
      <c r="Q15" s="102">
        <v>88433</v>
      </c>
      <c r="R15" s="143">
        <f t="shared" si="4"/>
        <v>-5</v>
      </c>
      <c r="S15" s="104">
        <f t="shared" si="5"/>
        <v>-442165</v>
      </c>
      <c r="T15" s="95">
        <f t="shared" si="21"/>
        <v>-0.277777777777778</v>
      </c>
      <c r="U15" s="73">
        <v>16</v>
      </c>
      <c r="V15" s="119">
        <v>11</v>
      </c>
      <c r="W15" s="140">
        <v>11</v>
      </c>
      <c r="X15" s="144">
        <f t="shared" si="7"/>
        <v>0.846153846153846</v>
      </c>
      <c r="Y15" s="145">
        <v>41</v>
      </c>
      <c r="Z15" s="143">
        <f t="shared" si="8"/>
        <v>-5</v>
      </c>
      <c r="AA15" s="104">
        <f t="shared" si="9"/>
        <v>-205</v>
      </c>
      <c r="AB15" s="95">
        <f t="shared" si="14"/>
        <v>-0.3125</v>
      </c>
      <c r="AC15" s="73">
        <v>12.8</v>
      </c>
      <c r="AD15" s="92">
        <f t="shared" si="22"/>
        <v>8.8</v>
      </c>
      <c r="AE15" s="162">
        <f t="shared" si="11"/>
        <v>0.8</v>
      </c>
      <c r="AF15" s="145">
        <v>5794</v>
      </c>
      <c r="AG15" s="163">
        <f t="shared" si="12"/>
        <v>-4</v>
      </c>
      <c r="AH15" s="104">
        <f t="shared" si="13"/>
        <v>-23176</v>
      </c>
      <c r="AI15" s="95">
        <f t="shared" si="15"/>
        <v>-0.3125</v>
      </c>
    </row>
    <row r="16" ht="72" spans="1:35">
      <c r="A16" s="45" t="s">
        <v>749</v>
      </c>
      <c r="B16" s="66" t="s">
        <v>750</v>
      </c>
      <c r="C16" s="47" t="s">
        <v>50</v>
      </c>
      <c r="D16" s="48">
        <v>60</v>
      </c>
      <c r="E16" s="69">
        <v>45</v>
      </c>
      <c r="F16" s="50">
        <v>60</v>
      </c>
      <c r="G16" s="70">
        <v>45</v>
      </c>
      <c r="H16" s="52">
        <f t="shared" si="0"/>
        <v>1</v>
      </c>
      <c r="I16" s="102">
        <v>81320.9</v>
      </c>
      <c r="J16" s="103">
        <f t="shared" si="1"/>
        <v>-15</v>
      </c>
      <c r="K16" s="104">
        <f t="shared" si="2"/>
        <v>-1219813.5</v>
      </c>
      <c r="L16" s="95">
        <f t="shared" si="16"/>
        <v>-0.25</v>
      </c>
      <c r="M16" s="109">
        <v>54</v>
      </c>
      <c r="N16" s="105">
        <f t="shared" si="17"/>
        <v>39</v>
      </c>
      <c r="O16" s="117">
        <v>39</v>
      </c>
      <c r="P16" s="52">
        <f t="shared" si="3"/>
        <v>0.866666666666667</v>
      </c>
      <c r="Q16" s="102">
        <v>28565</v>
      </c>
      <c r="R16" s="143">
        <f t="shared" si="4"/>
        <v>-15</v>
      </c>
      <c r="S16" s="104">
        <f t="shared" si="5"/>
        <v>-428475</v>
      </c>
      <c r="T16" s="95">
        <f t="shared" si="21"/>
        <v>-0.277777777777778</v>
      </c>
      <c r="U16" s="73">
        <f>U15*3</f>
        <v>48</v>
      </c>
      <c r="V16" s="119">
        <v>33</v>
      </c>
      <c r="W16" s="140">
        <v>33</v>
      </c>
      <c r="X16" s="144">
        <f t="shared" si="7"/>
        <v>0.846153846153846</v>
      </c>
      <c r="Y16" s="145"/>
      <c r="Z16" s="143">
        <f t="shared" si="8"/>
        <v>-15</v>
      </c>
      <c r="AA16" s="104">
        <f t="shared" si="9"/>
        <v>0</v>
      </c>
      <c r="AB16" s="95">
        <f t="shared" si="14"/>
        <v>-0.3125</v>
      </c>
      <c r="AC16" s="73">
        <f>AC15*3</f>
        <v>38.4</v>
      </c>
      <c r="AD16" s="105">
        <f>AD15*3</f>
        <v>26.4</v>
      </c>
      <c r="AE16" s="162">
        <f t="shared" si="11"/>
        <v>0.8</v>
      </c>
      <c r="AF16" s="145"/>
      <c r="AG16" s="163">
        <f t="shared" si="12"/>
        <v>-12</v>
      </c>
      <c r="AH16" s="104">
        <f t="shared" si="13"/>
        <v>0</v>
      </c>
      <c r="AI16" s="95">
        <f t="shared" si="15"/>
        <v>-0.3125</v>
      </c>
    </row>
    <row r="17" spans="11:35">
      <c r="K17">
        <f>SUM(K4:K16)</f>
        <v>-9265474</v>
      </c>
      <c r="L17" s="95">
        <f>AVERAGE(L4:L16)</f>
        <v>-0.262087912087912</v>
      </c>
      <c r="S17">
        <f>SUM(S4:S16)</f>
        <v>-10801813</v>
      </c>
      <c r="T17" s="95">
        <f>AVERAGE(T4:T16)</f>
        <v>-0.294540580747477</v>
      </c>
      <c r="AA17">
        <f>SUM(AA4:AA16)</f>
        <v>-21270</v>
      </c>
      <c r="AB17" s="95">
        <f>AVERAGE(AB4:AB16)</f>
        <v>-0.332771323593113</v>
      </c>
      <c r="AH17">
        <f>SUM(AH4:AH16)</f>
        <v>-211758.8</v>
      </c>
      <c r="AI17" s="95">
        <f>AVERAGE(AI4:AI16)</f>
        <v>-0.346089458689459</v>
      </c>
    </row>
    <row r="18" spans="12:12">
      <c r="L18" s="95"/>
    </row>
    <row r="19" spans="12:12">
      <c r="L19" s="95"/>
    </row>
    <row r="20" spans="12:13">
      <c r="L20" s="95"/>
      <c r="M20">
        <f>AVERAGE(L17:AI17)</f>
        <v>-1576406.14792704</v>
      </c>
    </row>
    <row r="21" spans="12:12">
      <c r="L21" s="95"/>
    </row>
    <row r="22" spans="11:12">
      <c r="K22">
        <f>K17+S17+AA17+AH17</f>
        <v>-20300315.8</v>
      </c>
      <c r="L22" s="95"/>
    </row>
    <row r="23" spans="12:12">
      <c r="L23" s="95"/>
    </row>
    <row r="24" spans="12:12">
      <c r="L24" s="95"/>
    </row>
    <row r="25" spans="12:12">
      <c r="L25" s="95"/>
    </row>
    <row r="26" spans="12:12">
      <c r="L26" s="95"/>
    </row>
    <row r="27" spans="12:12">
      <c r="L27" s="95"/>
    </row>
    <row r="28" spans="12:12">
      <c r="L28" s="95"/>
    </row>
    <row r="29" spans="12:12">
      <c r="L29" s="95"/>
    </row>
  </sheetData>
  <autoFilter ref="A3:AH17">
    <extLst/>
  </autoFilter>
  <mergeCells count="9">
    <mergeCell ref="F2:K2"/>
    <mergeCell ref="M2:S2"/>
    <mergeCell ref="U2:AA2"/>
    <mergeCell ref="AC2:AH2"/>
    <mergeCell ref="A2:A3"/>
    <mergeCell ref="B2:B3"/>
    <mergeCell ref="C2:C3"/>
    <mergeCell ref="D2:D3"/>
    <mergeCell ref="E2:E3"/>
  </mergeCells>
  <pageMargins left="0.75" right="0.75" top="1" bottom="1" header="0.5" footer="0.5"/>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21"/>
  <sheetViews>
    <sheetView topLeftCell="A8" workbookViewId="0">
      <selection activeCell="L19" sqref="L19"/>
    </sheetView>
  </sheetViews>
  <sheetFormatPr defaultColWidth="9" defaultRowHeight="14.4"/>
  <cols>
    <col min="1" max="1" width="9.25"/>
    <col min="11" max="11" width="10.3796296296296"/>
    <col min="12" max="12" width="13.75"/>
    <col min="34" max="34" width="9.37962962962963"/>
  </cols>
  <sheetData>
    <row r="1" s="2" customFormat="1" ht="26" customHeight="1" spans="1:34">
      <c r="A1" s="7" t="s">
        <v>4</v>
      </c>
      <c r="B1" s="8" t="s">
        <v>5</v>
      </c>
      <c r="C1" s="9" t="s">
        <v>8</v>
      </c>
      <c r="D1" s="10" t="s">
        <v>706</v>
      </c>
      <c r="E1" s="11" t="s">
        <v>707</v>
      </c>
      <c r="F1" s="12" t="s">
        <v>708</v>
      </c>
      <c r="G1" s="13"/>
      <c r="H1" s="7"/>
      <c r="I1" s="84"/>
      <c r="J1" s="85"/>
      <c r="K1" s="7"/>
      <c r="L1" s="86"/>
      <c r="M1" s="7" t="s">
        <v>709</v>
      </c>
      <c r="N1" s="13"/>
      <c r="O1" s="87"/>
      <c r="P1" s="7"/>
      <c r="Q1" s="84"/>
      <c r="R1" s="85"/>
      <c r="S1" s="7"/>
      <c r="T1" s="125"/>
      <c r="U1" s="125" t="s">
        <v>710</v>
      </c>
      <c r="V1" s="126"/>
      <c r="W1" s="127"/>
      <c r="X1" s="128"/>
      <c r="Y1" s="129"/>
      <c r="Z1" s="157"/>
      <c r="AA1" s="158"/>
      <c r="AB1" s="12"/>
      <c r="AC1" s="7" t="s">
        <v>711</v>
      </c>
      <c r="AD1" s="13"/>
      <c r="AE1" s="7"/>
      <c r="AF1" s="159"/>
      <c r="AG1" s="85"/>
      <c r="AH1" s="7"/>
    </row>
    <row r="2" ht="48" spans="1:34">
      <c r="A2" s="14"/>
      <c r="B2" s="15"/>
      <c r="C2" s="16"/>
      <c r="D2" s="17"/>
      <c r="E2" s="18"/>
      <c r="F2" s="19" t="s">
        <v>712</v>
      </c>
      <c r="G2" s="20" t="s">
        <v>713</v>
      </c>
      <c r="H2" s="21" t="s">
        <v>714</v>
      </c>
      <c r="I2" s="88" t="s">
        <v>715</v>
      </c>
      <c r="J2" s="89" t="s">
        <v>716</v>
      </c>
      <c r="K2" s="90" t="s">
        <v>717</v>
      </c>
      <c r="L2" s="91" t="s">
        <v>718</v>
      </c>
      <c r="M2" s="21" t="s">
        <v>719</v>
      </c>
      <c r="N2" s="92" t="s">
        <v>720</v>
      </c>
      <c r="O2" s="69" t="s">
        <v>721</v>
      </c>
      <c r="P2" s="21" t="s">
        <v>722</v>
      </c>
      <c r="Q2" s="88" t="s">
        <v>723</v>
      </c>
      <c r="R2" s="130" t="s">
        <v>716</v>
      </c>
      <c r="S2" s="90" t="s">
        <v>717</v>
      </c>
      <c r="T2" s="21" t="s">
        <v>718</v>
      </c>
      <c r="U2" s="21" t="s">
        <v>724</v>
      </c>
      <c r="V2" s="131" t="s">
        <v>725</v>
      </c>
      <c r="W2" s="132" t="s">
        <v>726</v>
      </c>
      <c r="X2" s="21" t="s">
        <v>727</v>
      </c>
      <c r="Y2" s="133" t="s">
        <v>728</v>
      </c>
      <c r="Z2" s="130" t="s">
        <v>716</v>
      </c>
      <c r="AA2" s="90" t="s">
        <v>717</v>
      </c>
      <c r="AB2" s="21"/>
      <c r="AC2" s="21" t="s">
        <v>729</v>
      </c>
      <c r="AD2" s="92" t="s">
        <v>730</v>
      </c>
      <c r="AE2" s="21" t="s">
        <v>731</v>
      </c>
      <c r="AF2" s="133" t="s">
        <v>732</v>
      </c>
      <c r="AG2" s="130" t="s">
        <v>716</v>
      </c>
      <c r="AH2" s="90" t="s">
        <v>717</v>
      </c>
    </row>
    <row r="3" ht="43.2" spans="1:36">
      <c r="A3" s="45">
        <v>220201002</v>
      </c>
      <c r="B3" s="46" t="s">
        <v>25</v>
      </c>
      <c r="C3" s="47" t="s">
        <v>27</v>
      </c>
      <c r="D3" s="48">
        <v>40</v>
      </c>
      <c r="E3" s="49">
        <v>30</v>
      </c>
      <c r="F3" s="50">
        <v>40</v>
      </c>
      <c r="G3" s="51">
        <v>30</v>
      </c>
      <c r="H3" s="52">
        <f>G3/E3</f>
        <v>1</v>
      </c>
      <c r="I3" s="102">
        <v>7472.5</v>
      </c>
      <c r="J3" s="103">
        <f>G3-F3</f>
        <v>-10</v>
      </c>
      <c r="K3" s="104">
        <f>J3*I3</f>
        <v>-74725</v>
      </c>
      <c r="L3" s="95">
        <f>G3/F3-1</f>
        <v>-0.25</v>
      </c>
      <c r="M3" s="73">
        <v>35</v>
      </c>
      <c r="N3" s="105">
        <f>INT(G3*0.87)</f>
        <v>26</v>
      </c>
      <c r="O3" s="106">
        <v>26</v>
      </c>
      <c r="P3" s="52">
        <f>N3/G3</f>
        <v>0.866666666666667</v>
      </c>
      <c r="Q3" s="102">
        <v>7221</v>
      </c>
      <c r="R3" s="143">
        <f>N3-M3</f>
        <v>-9</v>
      </c>
      <c r="S3" s="104">
        <f>R3*Q3</f>
        <v>-64989</v>
      </c>
      <c r="T3" s="95">
        <f>N3/M3-1</f>
        <v>-0.257142857142857</v>
      </c>
      <c r="U3" s="73">
        <v>31</v>
      </c>
      <c r="V3" s="119">
        <v>22</v>
      </c>
      <c r="W3" s="140">
        <v>22</v>
      </c>
      <c r="X3" s="144">
        <f>V3/N3</f>
        <v>0.846153846153846</v>
      </c>
      <c r="Y3" s="145">
        <v>4520</v>
      </c>
      <c r="Z3" s="143">
        <f>V3-U3</f>
        <v>-9</v>
      </c>
      <c r="AA3" s="104">
        <f>Z3*Y3</f>
        <v>-40680</v>
      </c>
      <c r="AB3" s="95">
        <f>V3/U3-1</f>
        <v>-0.290322580645161</v>
      </c>
      <c r="AC3" s="165">
        <v>24.8</v>
      </c>
      <c r="AD3" s="105">
        <v>22</v>
      </c>
      <c r="AE3" s="162">
        <f>AD3/V3</f>
        <v>1</v>
      </c>
      <c r="AF3" s="145">
        <v>26691</v>
      </c>
      <c r="AG3" s="163">
        <f>AD3-AC3</f>
        <v>-2.8</v>
      </c>
      <c r="AH3" s="98">
        <f>AG3*AF3</f>
        <v>-74734.8</v>
      </c>
      <c r="AI3" s="95">
        <f>AD3/AC3-1</f>
        <v>-0.112903225806452</v>
      </c>
      <c r="AJ3" s="170" t="s">
        <v>751</v>
      </c>
    </row>
    <row r="4" s="4" customFormat="1" ht="48" spans="1:36">
      <c r="A4" s="45" t="s">
        <v>752</v>
      </c>
      <c r="B4" s="46" t="s">
        <v>753</v>
      </c>
      <c r="C4" s="47" t="s">
        <v>27</v>
      </c>
      <c r="D4" s="53">
        <v>60</v>
      </c>
      <c r="E4" s="49">
        <v>45</v>
      </c>
      <c r="F4" s="54">
        <v>60</v>
      </c>
      <c r="G4" s="55">
        <v>45</v>
      </c>
      <c r="H4" s="56">
        <f>G4/E4</f>
        <v>1</v>
      </c>
      <c r="I4" s="102"/>
      <c r="J4" s="107">
        <f>G4-F4</f>
        <v>-15</v>
      </c>
      <c r="K4" s="104">
        <f>J4*I4</f>
        <v>0</v>
      </c>
      <c r="L4" s="108">
        <f>G4/F4-1</f>
        <v>-0.25</v>
      </c>
      <c r="M4" s="109">
        <v>50</v>
      </c>
      <c r="N4" s="105">
        <v>40</v>
      </c>
      <c r="O4" s="106">
        <v>41</v>
      </c>
      <c r="P4" s="56">
        <f>N4/G4</f>
        <v>0.888888888888889</v>
      </c>
      <c r="Q4" s="102">
        <v>65</v>
      </c>
      <c r="R4" s="146">
        <f>N4-M4</f>
        <v>-10</v>
      </c>
      <c r="S4" s="104">
        <f>R4*Q4</f>
        <v>-650</v>
      </c>
      <c r="T4" s="95">
        <f t="shared" ref="T4:T16" si="0">N4/M4-1</f>
        <v>-0.2</v>
      </c>
      <c r="U4" s="73">
        <v>46</v>
      </c>
      <c r="V4" s="116">
        <v>36</v>
      </c>
      <c r="W4" s="147">
        <v>37</v>
      </c>
      <c r="X4" s="148">
        <f>V4/N4</f>
        <v>0.9</v>
      </c>
      <c r="Y4" s="102"/>
      <c r="Z4" s="146">
        <f>V4-U4</f>
        <v>-10</v>
      </c>
      <c r="AA4" s="166">
        <f>Z4*Y4</f>
        <v>0</v>
      </c>
      <c r="AB4" s="95">
        <f t="shared" ref="AB4:AB16" si="1">V4/U4-1</f>
        <v>-0.217391304347826</v>
      </c>
      <c r="AC4" s="165">
        <v>39.8</v>
      </c>
      <c r="AD4" s="105">
        <v>36</v>
      </c>
      <c r="AE4" s="162">
        <f>AD4/V4</f>
        <v>1</v>
      </c>
      <c r="AF4" s="102"/>
      <c r="AG4" s="167">
        <f>AD4-AC4</f>
        <v>-3.8</v>
      </c>
      <c r="AH4" s="166">
        <f>AG4*AF4</f>
        <v>0</v>
      </c>
      <c r="AI4" s="95">
        <f t="shared" ref="AI4:AI16" si="2">AD4/AC4-1</f>
        <v>-0.0954773869346733</v>
      </c>
      <c r="AJ4" s="170"/>
    </row>
    <row r="5" s="4" customFormat="1" ht="48" spans="1:36">
      <c r="A5" s="45" t="s">
        <v>754</v>
      </c>
      <c r="B5" s="46" t="s">
        <v>755</v>
      </c>
      <c r="C5" s="47" t="s">
        <v>27</v>
      </c>
      <c r="D5" s="53">
        <v>50</v>
      </c>
      <c r="E5" s="49">
        <v>50</v>
      </c>
      <c r="F5" s="54">
        <v>50</v>
      </c>
      <c r="G5" s="55">
        <v>40</v>
      </c>
      <c r="H5" s="57">
        <f>G5/E5</f>
        <v>0.8</v>
      </c>
      <c r="I5" s="102"/>
      <c r="J5" s="107">
        <f>G5-F5</f>
        <v>-10</v>
      </c>
      <c r="K5" s="104">
        <f>J5*I5</f>
        <v>0</v>
      </c>
      <c r="L5" s="108">
        <f>G5/F5-1</f>
        <v>-0.2</v>
      </c>
      <c r="M5" s="109">
        <v>40</v>
      </c>
      <c r="N5" s="105">
        <v>36</v>
      </c>
      <c r="O5" s="106">
        <v>10</v>
      </c>
      <c r="P5" s="56">
        <f>N5/G5</f>
        <v>0.9</v>
      </c>
      <c r="Q5" s="102">
        <v>1</v>
      </c>
      <c r="R5" s="146">
        <f>N5-M5</f>
        <v>-4</v>
      </c>
      <c r="S5" s="104">
        <f>R5*Q5</f>
        <v>-4</v>
      </c>
      <c r="T5" s="95">
        <f t="shared" si="0"/>
        <v>-0.1</v>
      </c>
      <c r="U5" s="73">
        <v>41</v>
      </c>
      <c r="V5" s="116">
        <f>INT(N5*0.89)</f>
        <v>32</v>
      </c>
      <c r="W5" s="147"/>
      <c r="X5" s="148">
        <f>V5/N5</f>
        <v>0.888888888888889</v>
      </c>
      <c r="Y5" s="102"/>
      <c r="Z5" s="146">
        <f>V5-U5</f>
        <v>-9</v>
      </c>
      <c r="AA5" s="166">
        <f>Z5*Y5</f>
        <v>0</v>
      </c>
      <c r="AB5" s="95">
        <f t="shared" si="1"/>
        <v>-0.219512195121951</v>
      </c>
      <c r="AC5" s="165">
        <v>34.8</v>
      </c>
      <c r="AD5" s="105">
        <v>32</v>
      </c>
      <c r="AE5" s="162">
        <f>AD5/V5</f>
        <v>1</v>
      </c>
      <c r="AF5" s="102"/>
      <c r="AG5" s="167">
        <f>AD5-AC5</f>
        <v>-2.8</v>
      </c>
      <c r="AH5" s="166">
        <f>AG5*AF5</f>
        <v>0</v>
      </c>
      <c r="AI5" s="95">
        <f t="shared" si="2"/>
        <v>-0.0804597701149424</v>
      </c>
      <c r="AJ5" s="170"/>
    </row>
    <row r="6" ht="24" spans="1:35">
      <c r="A6" s="45">
        <v>230400001</v>
      </c>
      <c r="B6" s="46" t="s">
        <v>33</v>
      </c>
      <c r="C6" s="47" t="s">
        <v>20</v>
      </c>
      <c r="D6" s="48">
        <v>3000</v>
      </c>
      <c r="E6" s="64">
        <v>2250</v>
      </c>
      <c r="F6" s="50">
        <v>3000</v>
      </c>
      <c r="G6" s="65">
        <v>2250</v>
      </c>
      <c r="H6" s="52">
        <f t="shared" ref="H6:H30" si="3">G6/E6</f>
        <v>1</v>
      </c>
      <c r="I6" s="111"/>
      <c r="J6" s="112"/>
      <c r="K6" s="104"/>
      <c r="L6" s="95">
        <f t="shared" ref="L6:L16" si="4">G6/F6-1</f>
        <v>-0.25</v>
      </c>
      <c r="M6" s="73">
        <v>2700</v>
      </c>
      <c r="N6" s="105">
        <v>1912</v>
      </c>
      <c r="O6" s="106">
        <v>1912</v>
      </c>
      <c r="P6" s="56">
        <f t="shared" ref="P6:P30" si="5">N6/G6</f>
        <v>0.849777777777778</v>
      </c>
      <c r="Q6" s="102"/>
      <c r="R6" s="143"/>
      <c r="S6" s="104"/>
      <c r="T6" s="95">
        <f t="shared" si="0"/>
        <v>-0.291851851851852</v>
      </c>
      <c r="U6" s="73">
        <v>2430</v>
      </c>
      <c r="V6" s="119">
        <v>1625</v>
      </c>
      <c r="W6" s="140">
        <v>1625</v>
      </c>
      <c r="X6" s="148">
        <f t="shared" ref="X6:X30" si="6">V6/N6</f>
        <v>0.84989539748954</v>
      </c>
      <c r="Y6" s="145"/>
      <c r="Z6" s="143"/>
      <c r="AA6" s="104"/>
      <c r="AB6" s="95">
        <f t="shared" si="1"/>
        <v>-0.331275720164609</v>
      </c>
      <c r="AC6" s="73">
        <v>1944</v>
      </c>
      <c r="AD6" s="92">
        <f t="shared" ref="AD6:AD20" si="7">V6*0.8</f>
        <v>1300</v>
      </c>
      <c r="AE6" s="162">
        <f t="shared" ref="AE6:AE30" si="8">AD6/V6</f>
        <v>0.8</v>
      </c>
      <c r="AF6" s="145"/>
      <c r="AG6" s="163"/>
      <c r="AH6" s="104"/>
      <c r="AI6" s="95">
        <f t="shared" si="2"/>
        <v>-0.331275720164609</v>
      </c>
    </row>
    <row r="7" ht="24" spans="1:35">
      <c r="A7" s="45">
        <v>230400002</v>
      </c>
      <c r="B7" s="66" t="s">
        <v>34</v>
      </c>
      <c r="C7" s="47" t="s">
        <v>20</v>
      </c>
      <c r="D7" s="48">
        <v>3000</v>
      </c>
      <c r="E7" s="64">
        <v>2250</v>
      </c>
      <c r="F7" s="50">
        <v>3000</v>
      </c>
      <c r="G7" s="65">
        <v>2250</v>
      </c>
      <c r="H7" s="52">
        <f t="shared" si="3"/>
        <v>1</v>
      </c>
      <c r="I7" s="102"/>
      <c r="J7" s="103"/>
      <c r="K7" s="104"/>
      <c r="L7" s="95">
        <f t="shared" si="4"/>
        <v>-0.25</v>
      </c>
      <c r="M7" s="73">
        <v>2700</v>
      </c>
      <c r="N7" s="105">
        <v>1912</v>
      </c>
      <c r="O7" s="106">
        <v>1912</v>
      </c>
      <c r="P7" s="56">
        <f t="shared" si="5"/>
        <v>0.849777777777778</v>
      </c>
      <c r="Q7" s="102"/>
      <c r="R7" s="143"/>
      <c r="S7" s="104"/>
      <c r="T7" s="95">
        <f t="shared" si="0"/>
        <v>-0.291851851851852</v>
      </c>
      <c r="U7" s="73">
        <v>2430</v>
      </c>
      <c r="V7" s="119">
        <v>1625</v>
      </c>
      <c r="W7" s="140">
        <v>1625</v>
      </c>
      <c r="X7" s="148">
        <f t="shared" si="6"/>
        <v>0.84989539748954</v>
      </c>
      <c r="Y7" s="145"/>
      <c r="Z7" s="143"/>
      <c r="AA7" s="104"/>
      <c r="AB7" s="95">
        <f t="shared" si="1"/>
        <v>-0.331275720164609</v>
      </c>
      <c r="AC7" s="73">
        <v>1944</v>
      </c>
      <c r="AD7" s="92">
        <f t="shared" si="7"/>
        <v>1300</v>
      </c>
      <c r="AE7" s="162">
        <f t="shared" si="8"/>
        <v>0.8</v>
      </c>
      <c r="AF7" s="145"/>
      <c r="AG7" s="163"/>
      <c r="AH7" s="104"/>
      <c r="AI7" s="95">
        <f t="shared" si="2"/>
        <v>-0.331275720164609</v>
      </c>
    </row>
    <row r="8" ht="36" spans="1:35">
      <c r="A8" s="45">
        <v>230400003</v>
      </c>
      <c r="B8" s="66" t="s">
        <v>35</v>
      </c>
      <c r="C8" s="47" t="s">
        <v>20</v>
      </c>
      <c r="D8" s="48">
        <v>3000</v>
      </c>
      <c r="E8" s="64">
        <v>2250</v>
      </c>
      <c r="F8" s="50">
        <v>3000</v>
      </c>
      <c r="G8" s="65">
        <v>2250</v>
      </c>
      <c r="H8" s="52">
        <f t="shared" si="3"/>
        <v>1</v>
      </c>
      <c r="I8" s="102"/>
      <c r="J8" s="103"/>
      <c r="K8" s="104"/>
      <c r="L8" s="95">
        <f t="shared" si="4"/>
        <v>-0.25</v>
      </c>
      <c r="M8" s="73">
        <v>2700</v>
      </c>
      <c r="N8" s="105">
        <v>1912</v>
      </c>
      <c r="O8" s="106">
        <v>1912</v>
      </c>
      <c r="P8" s="56">
        <f t="shared" si="5"/>
        <v>0.849777777777778</v>
      </c>
      <c r="Q8" s="102"/>
      <c r="R8" s="143"/>
      <c r="S8" s="104"/>
      <c r="T8" s="95">
        <f t="shared" si="0"/>
        <v>-0.291851851851852</v>
      </c>
      <c r="U8" s="73">
        <v>2430</v>
      </c>
      <c r="V8" s="119">
        <v>1625</v>
      </c>
      <c r="W8" s="140">
        <v>1625</v>
      </c>
      <c r="X8" s="148">
        <f t="shared" si="6"/>
        <v>0.84989539748954</v>
      </c>
      <c r="Y8" s="145"/>
      <c r="Z8" s="143"/>
      <c r="AA8" s="104"/>
      <c r="AB8" s="95">
        <f t="shared" si="1"/>
        <v>-0.331275720164609</v>
      </c>
      <c r="AC8" s="73">
        <v>1944</v>
      </c>
      <c r="AD8" s="92">
        <f t="shared" si="7"/>
        <v>1300</v>
      </c>
      <c r="AE8" s="162">
        <f t="shared" si="8"/>
        <v>0.8</v>
      </c>
      <c r="AF8" s="145"/>
      <c r="AG8" s="163"/>
      <c r="AH8" s="104"/>
      <c r="AI8" s="95">
        <f t="shared" si="2"/>
        <v>-0.331275720164609</v>
      </c>
    </row>
    <row r="9" ht="36" spans="1:35">
      <c r="A9" s="45">
        <v>230400004</v>
      </c>
      <c r="B9" s="66" t="s">
        <v>36</v>
      </c>
      <c r="C9" s="47" t="s">
        <v>20</v>
      </c>
      <c r="D9" s="48">
        <v>3000</v>
      </c>
      <c r="E9" s="64">
        <v>2250</v>
      </c>
      <c r="F9" s="50">
        <v>3000</v>
      </c>
      <c r="G9" s="65">
        <v>2250</v>
      </c>
      <c r="H9" s="52">
        <f t="shared" si="3"/>
        <v>1</v>
      </c>
      <c r="I9" s="102"/>
      <c r="J9" s="103"/>
      <c r="K9" s="104"/>
      <c r="L9" s="95">
        <f t="shared" si="4"/>
        <v>-0.25</v>
      </c>
      <c r="M9" s="73">
        <v>2700</v>
      </c>
      <c r="N9" s="105">
        <v>1912</v>
      </c>
      <c r="O9" s="106">
        <v>1912</v>
      </c>
      <c r="P9" s="56">
        <f t="shared" si="5"/>
        <v>0.849777777777778</v>
      </c>
      <c r="Q9" s="102"/>
      <c r="R9" s="143"/>
      <c r="S9" s="104"/>
      <c r="T9" s="95">
        <f t="shared" si="0"/>
        <v>-0.291851851851852</v>
      </c>
      <c r="U9" s="73">
        <v>2430</v>
      </c>
      <c r="V9" s="119">
        <v>1625</v>
      </c>
      <c r="W9" s="140">
        <v>1625</v>
      </c>
      <c r="X9" s="148">
        <f t="shared" si="6"/>
        <v>0.84989539748954</v>
      </c>
      <c r="Y9" s="145"/>
      <c r="Z9" s="143"/>
      <c r="AA9" s="104"/>
      <c r="AB9" s="95">
        <f t="shared" si="1"/>
        <v>-0.331275720164609</v>
      </c>
      <c r="AC9" s="73">
        <v>1944</v>
      </c>
      <c r="AD9" s="92">
        <f t="shared" si="7"/>
        <v>1300</v>
      </c>
      <c r="AE9" s="162">
        <f t="shared" si="8"/>
        <v>0.8</v>
      </c>
      <c r="AF9" s="145"/>
      <c r="AG9" s="163"/>
      <c r="AH9" s="104"/>
      <c r="AI9" s="95">
        <f t="shared" si="2"/>
        <v>-0.331275720164609</v>
      </c>
    </row>
    <row r="10" ht="24" spans="1:35">
      <c r="A10" s="45">
        <v>230400005</v>
      </c>
      <c r="B10" s="66" t="s">
        <v>38</v>
      </c>
      <c r="C10" s="47" t="s">
        <v>20</v>
      </c>
      <c r="D10" s="48">
        <v>3000</v>
      </c>
      <c r="E10" s="64">
        <v>2250</v>
      </c>
      <c r="F10" s="50">
        <v>3000</v>
      </c>
      <c r="G10" s="65">
        <v>2250</v>
      </c>
      <c r="H10" s="52">
        <f t="shared" si="3"/>
        <v>1</v>
      </c>
      <c r="I10" s="102"/>
      <c r="J10" s="103"/>
      <c r="K10" s="104"/>
      <c r="L10" s="95">
        <f t="shared" si="4"/>
        <v>-0.25</v>
      </c>
      <c r="M10" s="73">
        <v>2700</v>
      </c>
      <c r="N10" s="105">
        <v>1912</v>
      </c>
      <c r="O10" s="106">
        <v>1912</v>
      </c>
      <c r="P10" s="56">
        <f t="shared" si="5"/>
        <v>0.849777777777778</v>
      </c>
      <c r="Q10" s="102"/>
      <c r="R10" s="143"/>
      <c r="S10" s="104"/>
      <c r="T10" s="95">
        <f t="shared" si="0"/>
        <v>-0.291851851851852</v>
      </c>
      <c r="U10" s="73">
        <v>2430</v>
      </c>
      <c r="V10" s="119">
        <v>1625</v>
      </c>
      <c r="W10" s="140">
        <v>1625</v>
      </c>
      <c r="X10" s="148">
        <f t="shared" si="6"/>
        <v>0.84989539748954</v>
      </c>
      <c r="Y10" s="145"/>
      <c r="Z10" s="143"/>
      <c r="AA10" s="104"/>
      <c r="AB10" s="95">
        <f t="shared" si="1"/>
        <v>-0.331275720164609</v>
      </c>
      <c r="AC10" s="73">
        <v>1944</v>
      </c>
      <c r="AD10" s="92">
        <f t="shared" si="7"/>
        <v>1300</v>
      </c>
      <c r="AE10" s="162">
        <f t="shared" si="8"/>
        <v>0.8</v>
      </c>
      <c r="AF10" s="145"/>
      <c r="AG10" s="163"/>
      <c r="AH10" s="104"/>
      <c r="AI10" s="95">
        <f t="shared" si="2"/>
        <v>-0.331275720164609</v>
      </c>
    </row>
    <row r="11" ht="36" spans="1:35">
      <c r="A11" s="45">
        <v>230400006</v>
      </c>
      <c r="B11" s="66" t="s">
        <v>39</v>
      </c>
      <c r="C11" s="47" t="s">
        <v>20</v>
      </c>
      <c r="D11" s="48">
        <v>3000</v>
      </c>
      <c r="E11" s="64">
        <v>2250</v>
      </c>
      <c r="F11" s="50">
        <v>3000</v>
      </c>
      <c r="G11" s="65">
        <v>2250</v>
      </c>
      <c r="H11" s="52">
        <f t="shared" si="3"/>
        <v>1</v>
      </c>
      <c r="I11" s="102"/>
      <c r="J11" s="103"/>
      <c r="K11" s="104"/>
      <c r="L11" s="95">
        <f t="shared" si="4"/>
        <v>-0.25</v>
      </c>
      <c r="M11" s="73">
        <v>2700</v>
      </c>
      <c r="N11" s="105">
        <v>1912</v>
      </c>
      <c r="O11" s="106">
        <v>1912</v>
      </c>
      <c r="P11" s="56">
        <f t="shared" si="5"/>
        <v>0.849777777777778</v>
      </c>
      <c r="Q11" s="102"/>
      <c r="R11" s="143"/>
      <c r="S11" s="104"/>
      <c r="T11" s="95">
        <f t="shared" si="0"/>
        <v>-0.291851851851852</v>
      </c>
      <c r="U11" s="73">
        <v>2430</v>
      </c>
      <c r="V11" s="119">
        <v>1625</v>
      </c>
      <c r="W11" s="140">
        <v>1625</v>
      </c>
      <c r="X11" s="148">
        <f t="shared" si="6"/>
        <v>0.84989539748954</v>
      </c>
      <c r="Y11" s="145"/>
      <c r="Z11" s="143"/>
      <c r="AA11" s="104"/>
      <c r="AB11" s="95">
        <f t="shared" si="1"/>
        <v>-0.331275720164609</v>
      </c>
      <c r="AC11" s="73">
        <v>1944</v>
      </c>
      <c r="AD11" s="92">
        <f t="shared" si="7"/>
        <v>1300</v>
      </c>
      <c r="AE11" s="162">
        <f t="shared" si="8"/>
        <v>0.8</v>
      </c>
      <c r="AF11" s="145"/>
      <c r="AG11" s="163"/>
      <c r="AH11" s="104"/>
      <c r="AI11" s="95">
        <f t="shared" si="2"/>
        <v>-0.331275720164609</v>
      </c>
    </row>
    <row r="12" ht="24" spans="1:35">
      <c r="A12" s="45">
        <v>230400007</v>
      </c>
      <c r="B12" s="66" t="s">
        <v>40</v>
      </c>
      <c r="C12" s="47" t="s">
        <v>20</v>
      </c>
      <c r="D12" s="48">
        <v>4600</v>
      </c>
      <c r="E12" s="64">
        <v>3450</v>
      </c>
      <c r="F12" s="50">
        <v>4600</v>
      </c>
      <c r="G12" s="65">
        <v>3450</v>
      </c>
      <c r="H12" s="52">
        <f t="shared" si="3"/>
        <v>1</v>
      </c>
      <c r="I12" s="102"/>
      <c r="J12" s="103"/>
      <c r="K12" s="104"/>
      <c r="L12" s="95">
        <f t="shared" si="4"/>
        <v>-0.25</v>
      </c>
      <c r="M12" s="113">
        <v>4140</v>
      </c>
      <c r="N12" s="105">
        <v>2932</v>
      </c>
      <c r="O12" s="106">
        <v>2932</v>
      </c>
      <c r="P12" s="56">
        <f t="shared" si="5"/>
        <v>0.849855072463768</v>
      </c>
      <c r="Q12" s="102"/>
      <c r="R12" s="143"/>
      <c r="S12" s="104"/>
      <c r="T12" s="95">
        <f t="shared" si="0"/>
        <v>-0.291787439613527</v>
      </c>
      <c r="U12" s="73">
        <v>3726</v>
      </c>
      <c r="V12" s="119">
        <v>2492</v>
      </c>
      <c r="W12" s="140">
        <v>2492</v>
      </c>
      <c r="X12" s="148">
        <f t="shared" si="6"/>
        <v>0.849931787175989</v>
      </c>
      <c r="Y12" s="145"/>
      <c r="Z12" s="143"/>
      <c r="AA12" s="104"/>
      <c r="AB12" s="95">
        <f t="shared" si="1"/>
        <v>-0.331186258722491</v>
      </c>
      <c r="AC12" s="73">
        <v>2980</v>
      </c>
      <c r="AD12" s="92">
        <f t="shared" si="7"/>
        <v>1993.6</v>
      </c>
      <c r="AE12" s="162">
        <f t="shared" si="8"/>
        <v>0.8</v>
      </c>
      <c r="AF12" s="145"/>
      <c r="AG12" s="163"/>
      <c r="AH12" s="104"/>
      <c r="AI12" s="95">
        <f t="shared" si="2"/>
        <v>-0.331006711409396</v>
      </c>
    </row>
    <row r="13" ht="24" spans="1:35">
      <c r="A13" s="45">
        <v>230400008</v>
      </c>
      <c r="B13" s="66" t="s">
        <v>41</v>
      </c>
      <c r="C13" s="47" t="s">
        <v>20</v>
      </c>
      <c r="D13" s="48">
        <v>2600</v>
      </c>
      <c r="E13" s="64">
        <v>1950</v>
      </c>
      <c r="F13" s="50">
        <v>2600</v>
      </c>
      <c r="G13" s="65">
        <v>1950</v>
      </c>
      <c r="H13" s="52">
        <f t="shared" si="3"/>
        <v>1</v>
      </c>
      <c r="I13" s="111"/>
      <c r="J13" s="112"/>
      <c r="K13" s="104"/>
      <c r="L13" s="95">
        <f t="shared" si="4"/>
        <v>-0.25</v>
      </c>
      <c r="M13" s="73">
        <v>2340</v>
      </c>
      <c r="N13" s="105">
        <v>1657</v>
      </c>
      <c r="O13" s="106">
        <v>1657</v>
      </c>
      <c r="P13" s="56">
        <f t="shared" si="5"/>
        <v>0.84974358974359</v>
      </c>
      <c r="Q13" s="102"/>
      <c r="R13" s="143"/>
      <c r="S13" s="104"/>
      <c r="T13" s="95">
        <f t="shared" si="0"/>
        <v>-0.291880341880342</v>
      </c>
      <c r="U13" s="73">
        <v>2106</v>
      </c>
      <c r="V13" s="119">
        <v>1408</v>
      </c>
      <c r="W13" s="140">
        <v>1408</v>
      </c>
      <c r="X13" s="148">
        <f t="shared" si="6"/>
        <v>0.849728424864212</v>
      </c>
      <c r="Y13" s="145"/>
      <c r="Z13" s="143"/>
      <c r="AA13" s="104"/>
      <c r="AB13" s="95">
        <f t="shared" si="1"/>
        <v>-0.331433998100665</v>
      </c>
      <c r="AC13" s="73">
        <v>1684</v>
      </c>
      <c r="AD13" s="92">
        <f t="shared" si="7"/>
        <v>1126.4</v>
      </c>
      <c r="AE13" s="162">
        <f t="shared" si="8"/>
        <v>0.8</v>
      </c>
      <c r="AF13" s="145"/>
      <c r="AG13" s="163"/>
      <c r="AH13" s="104"/>
      <c r="AI13" s="95">
        <f t="shared" si="2"/>
        <v>-0.331116389548693</v>
      </c>
    </row>
    <row r="14" ht="24" spans="1:35">
      <c r="A14" s="45">
        <v>230400009</v>
      </c>
      <c r="B14" s="66" t="s">
        <v>42</v>
      </c>
      <c r="C14" s="47" t="s">
        <v>20</v>
      </c>
      <c r="D14" s="48">
        <v>3000</v>
      </c>
      <c r="E14" s="64">
        <v>2250</v>
      </c>
      <c r="F14" s="67">
        <v>3000</v>
      </c>
      <c r="G14" s="65">
        <v>2250</v>
      </c>
      <c r="H14" s="52">
        <f t="shared" si="3"/>
        <v>1</v>
      </c>
      <c r="I14" s="111"/>
      <c r="J14" s="112"/>
      <c r="K14" s="104"/>
      <c r="L14" s="95">
        <f t="shared" si="4"/>
        <v>-0.25</v>
      </c>
      <c r="M14" s="73">
        <v>2550</v>
      </c>
      <c r="N14" s="105">
        <v>1912</v>
      </c>
      <c r="O14" s="106">
        <v>1912</v>
      </c>
      <c r="P14" s="56">
        <f t="shared" si="5"/>
        <v>0.849777777777778</v>
      </c>
      <c r="Q14" s="102"/>
      <c r="R14" s="143"/>
      <c r="S14" s="104"/>
      <c r="T14" s="95">
        <f t="shared" si="0"/>
        <v>-0.250196078431373</v>
      </c>
      <c r="U14" s="73">
        <v>2295</v>
      </c>
      <c r="V14" s="119">
        <v>1625</v>
      </c>
      <c r="W14" s="140">
        <v>1625</v>
      </c>
      <c r="X14" s="148">
        <f t="shared" si="6"/>
        <v>0.84989539748954</v>
      </c>
      <c r="Y14" s="145"/>
      <c r="Z14" s="143"/>
      <c r="AA14" s="104"/>
      <c r="AB14" s="95">
        <f t="shared" si="1"/>
        <v>-0.291938997821351</v>
      </c>
      <c r="AC14" s="73">
        <v>1836</v>
      </c>
      <c r="AD14" s="92">
        <f t="shared" si="7"/>
        <v>1300</v>
      </c>
      <c r="AE14" s="162">
        <f t="shared" si="8"/>
        <v>0.8</v>
      </c>
      <c r="AF14" s="145"/>
      <c r="AG14" s="163"/>
      <c r="AH14" s="104"/>
      <c r="AI14" s="95">
        <f t="shared" si="2"/>
        <v>-0.291938997821351</v>
      </c>
    </row>
    <row r="15" ht="84" spans="1:35">
      <c r="A15" s="45">
        <v>230400010</v>
      </c>
      <c r="B15" s="66" t="s">
        <v>756</v>
      </c>
      <c r="C15" s="47" t="s">
        <v>757</v>
      </c>
      <c r="D15" s="48">
        <v>3100</v>
      </c>
      <c r="E15" s="64">
        <v>2320</v>
      </c>
      <c r="F15" s="67">
        <v>3100</v>
      </c>
      <c r="G15" s="65">
        <v>2320</v>
      </c>
      <c r="H15" s="52">
        <f t="shared" si="3"/>
        <v>1</v>
      </c>
      <c r="I15" s="111"/>
      <c r="J15" s="112"/>
      <c r="K15" s="104"/>
      <c r="L15" s="95">
        <f t="shared" si="4"/>
        <v>-0.251612903225806</v>
      </c>
      <c r="M15" s="73">
        <v>2790</v>
      </c>
      <c r="N15" s="105">
        <v>1972</v>
      </c>
      <c r="O15" s="106">
        <v>1972</v>
      </c>
      <c r="P15" s="56">
        <f t="shared" si="5"/>
        <v>0.85</v>
      </c>
      <c r="Q15" s="102"/>
      <c r="R15" s="143"/>
      <c r="S15" s="104"/>
      <c r="T15" s="95">
        <f t="shared" si="0"/>
        <v>-0.293189964157706</v>
      </c>
      <c r="U15" s="73">
        <v>2511</v>
      </c>
      <c r="V15" s="119">
        <v>1676</v>
      </c>
      <c r="W15" s="140">
        <v>1676</v>
      </c>
      <c r="X15" s="148">
        <f t="shared" si="6"/>
        <v>0.849898580121704</v>
      </c>
      <c r="Y15" s="145"/>
      <c r="Z15" s="143"/>
      <c r="AA15" s="104"/>
      <c r="AB15" s="95">
        <f t="shared" si="1"/>
        <v>-0.332536837913182</v>
      </c>
      <c r="AC15" s="73">
        <v>2008</v>
      </c>
      <c r="AD15" s="92">
        <f t="shared" si="7"/>
        <v>1340.8</v>
      </c>
      <c r="AE15" s="162">
        <f t="shared" si="8"/>
        <v>0.8</v>
      </c>
      <c r="AF15" s="145"/>
      <c r="AG15" s="163"/>
      <c r="AH15" s="104"/>
      <c r="AI15" s="95">
        <f t="shared" si="2"/>
        <v>-0.332270916334661</v>
      </c>
    </row>
    <row r="16" s="5" customFormat="1" ht="108" customHeight="1" spans="1:35">
      <c r="A16" s="45" t="s">
        <v>758</v>
      </c>
      <c r="B16" s="66" t="s">
        <v>759</v>
      </c>
      <c r="C16" s="47" t="s">
        <v>757</v>
      </c>
      <c r="D16" s="48">
        <v>5500</v>
      </c>
      <c r="E16" s="64">
        <v>4120</v>
      </c>
      <c r="F16" s="48">
        <v>5500</v>
      </c>
      <c r="G16" s="65">
        <v>4120</v>
      </c>
      <c r="H16" s="52">
        <f t="shared" si="3"/>
        <v>1</v>
      </c>
      <c r="I16" s="114"/>
      <c r="J16" s="103"/>
      <c r="K16" s="104"/>
      <c r="L16" s="95">
        <f t="shared" si="4"/>
        <v>-0.250909090909091</v>
      </c>
      <c r="M16" s="115">
        <v>5500</v>
      </c>
      <c r="N16" s="105">
        <f>N15*1.7</f>
        <v>3352.4</v>
      </c>
      <c r="O16" s="106">
        <f>O15*1.7</f>
        <v>3352.4</v>
      </c>
      <c r="P16" s="56">
        <f t="shared" si="5"/>
        <v>0.81368932038835</v>
      </c>
      <c r="Q16" s="114"/>
      <c r="R16" s="143"/>
      <c r="S16" s="104"/>
      <c r="T16" s="95">
        <f t="shared" si="0"/>
        <v>-0.390472727272727</v>
      </c>
      <c r="U16" s="115">
        <v>5500</v>
      </c>
      <c r="V16" s="100">
        <v>2849</v>
      </c>
      <c r="W16" s="149">
        <f>W15*1.7</f>
        <v>2849.2</v>
      </c>
      <c r="X16" s="148">
        <f t="shared" si="6"/>
        <v>0.849838921369765</v>
      </c>
      <c r="Y16" s="150"/>
      <c r="Z16" s="143"/>
      <c r="AA16" s="104"/>
      <c r="AB16" s="95">
        <f t="shared" si="1"/>
        <v>-0.482</v>
      </c>
      <c r="AC16" s="115">
        <v>5500</v>
      </c>
      <c r="AD16" s="92">
        <f t="shared" si="7"/>
        <v>2279.2</v>
      </c>
      <c r="AE16" s="162">
        <f t="shared" si="8"/>
        <v>0.8</v>
      </c>
      <c r="AF16" s="150"/>
      <c r="AG16" s="168"/>
      <c r="AH16" s="104"/>
      <c r="AI16" s="95">
        <f t="shared" si="2"/>
        <v>-0.5856</v>
      </c>
    </row>
    <row r="17" spans="12:35">
      <c r="L17">
        <f>SUM(L3:L16)</f>
        <v>-3.4525219941349</v>
      </c>
      <c r="T17">
        <f>SUM(T3:T16)</f>
        <v>-3.82578051960964</v>
      </c>
      <c r="AB17">
        <f>SUM(AB3:AB16)</f>
        <v>-4.48397649366028</v>
      </c>
      <c r="AI17">
        <f>SUM(AI3:AI16)</f>
        <v>-4.14842771895782</v>
      </c>
    </row>
    <row r="19" spans="11:34">
      <c r="K19">
        <f>SUM(K3:K16)</f>
        <v>-74725</v>
      </c>
      <c r="L19">
        <f>(L17+T17+AB17+AI17)/56</f>
        <v>-0.284119762970762</v>
      </c>
      <c r="S19">
        <f>SUM(S3:S16)</f>
        <v>-65643</v>
      </c>
      <c r="AA19">
        <f>SUM(AA3:AA16)</f>
        <v>-40680</v>
      </c>
      <c r="AH19">
        <f>SUM(AH3:AH16)</f>
        <v>-74734.8</v>
      </c>
    </row>
    <row r="21" spans="11:11">
      <c r="K21">
        <f>K19+S19+AA19+AH19</f>
        <v>-255782.8</v>
      </c>
    </row>
  </sheetData>
  <autoFilter ref="A1:AJ17">
    <extLst/>
  </autoFilter>
  <mergeCells count="9">
    <mergeCell ref="F1:K1"/>
    <mergeCell ref="M1:S1"/>
    <mergeCell ref="U1:AA1"/>
    <mergeCell ref="AC1:AH1"/>
    <mergeCell ref="A1:A2"/>
    <mergeCell ref="B1:B2"/>
    <mergeCell ref="C1:C2"/>
    <mergeCell ref="D1:D2"/>
    <mergeCell ref="E1:E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8"/>
  <sheetViews>
    <sheetView workbookViewId="0">
      <selection activeCell="K9" sqref="K9"/>
    </sheetView>
  </sheetViews>
  <sheetFormatPr defaultColWidth="9" defaultRowHeight="14.4" outlineLevelRow="7"/>
  <cols>
    <col min="1" max="1" width="9.25"/>
    <col min="11" max="11" width="12.6296296296296"/>
    <col min="12" max="12" width="13.75"/>
    <col min="19" max="19" width="11.5"/>
    <col min="20" max="20" width="13.75"/>
  </cols>
  <sheetData>
    <row r="1" s="2" customFormat="1" ht="26" customHeight="1" spans="1:34">
      <c r="A1" s="7" t="s">
        <v>4</v>
      </c>
      <c r="B1" s="8" t="s">
        <v>5</v>
      </c>
      <c r="C1" s="9" t="s">
        <v>8</v>
      </c>
      <c r="D1" s="10" t="s">
        <v>706</v>
      </c>
      <c r="E1" s="11" t="s">
        <v>707</v>
      </c>
      <c r="F1" s="12" t="s">
        <v>708</v>
      </c>
      <c r="G1" s="13"/>
      <c r="H1" s="7"/>
      <c r="I1" s="84"/>
      <c r="J1" s="85"/>
      <c r="K1" s="7"/>
      <c r="L1" s="86"/>
      <c r="M1" s="7" t="s">
        <v>709</v>
      </c>
      <c r="N1" s="13"/>
      <c r="O1" s="87"/>
      <c r="P1" s="7"/>
      <c r="Q1" s="84"/>
      <c r="R1" s="85"/>
      <c r="S1" s="7"/>
      <c r="T1" s="125"/>
      <c r="U1" s="125" t="s">
        <v>710</v>
      </c>
      <c r="V1" s="126"/>
      <c r="W1" s="127"/>
      <c r="X1" s="128"/>
      <c r="Y1" s="129"/>
      <c r="Z1" s="157"/>
      <c r="AA1" s="158"/>
      <c r="AB1" s="12"/>
      <c r="AC1" s="7" t="s">
        <v>711</v>
      </c>
      <c r="AD1" s="13"/>
      <c r="AE1" s="7"/>
      <c r="AF1" s="159"/>
      <c r="AG1" s="85"/>
      <c r="AH1" s="7"/>
    </row>
    <row r="2" ht="48" spans="1:34">
      <c r="A2" s="14"/>
      <c r="B2" s="15"/>
      <c r="C2" s="16"/>
      <c r="D2" s="17"/>
      <c r="E2" s="18"/>
      <c r="F2" s="19" t="s">
        <v>712</v>
      </c>
      <c r="G2" s="20" t="s">
        <v>713</v>
      </c>
      <c r="H2" s="21" t="s">
        <v>714</v>
      </c>
      <c r="I2" s="88" t="s">
        <v>715</v>
      </c>
      <c r="J2" s="89" t="s">
        <v>716</v>
      </c>
      <c r="K2" s="90" t="s">
        <v>717</v>
      </c>
      <c r="L2" s="91" t="s">
        <v>718</v>
      </c>
      <c r="M2" s="21" t="s">
        <v>719</v>
      </c>
      <c r="N2" s="92" t="s">
        <v>720</v>
      </c>
      <c r="O2" s="69" t="s">
        <v>721</v>
      </c>
      <c r="P2" s="21" t="s">
        <v>722</v>
      </c>
      <c r="Q2" s="88" t="s">
        <v>723</v>
      </c>
      <c r="R2" s="130" t="s">
        <v>716</v>
      </c>
      <c r="S2" s="90" t="s">
        <v>717</v>
      </c>
      <c r="T2" s="21" t="s">
        <v>718</v>
      </c>
      <c r="U2" s="21" t="s">
        <v>724</v>
      </c>
      <c r="V2" s="131" t="s">
        <v>725</v>
      </c>
      <c r="W2" s="132" t="s">
        <v>726</v>
      </c>
      <c r="X2" s="21" t="s">
        <v>727</v>
      </c>
      <c r="Y2" s="133" t="s">
        <v>728</v>
      </c>
      <c r="Z2" s="130" t="s">
        <v>716</v>
      </c>
      <c r="AA2" s="90" t="s">
        <v>717</v>
      </c>
      <c r="AB2" s="21" t="s">
        <v>718</v>
      </c>
      <c r="AC2" s="21" t="s">
        <v>729</v>
      </c>
      <c r="AD2" s="92" t="s">
        <v>730</v>
      </c>
      <c r="AE2" s="21" t="s">
        <v>731</v>
      </c>
      <c r="AF2" s="133" t="s">
        <v>732</v>
      </c>
      <c r="AG2" s="130" t="s">
        <v>716</v>
      </c>
      <c r="AH2" s="90" t="s">
        <v>717</v>
      </c>
    </row>
    <row r="3" s="3" customFormat="1" ht="56" customHeight="1" spans="1:36">
      <c r="A3" s="29" t="s">
        <v>18</v>
      </c>
      <c r="B3" s="30" t="s">
        <v>19</v>
      </c>
      <c r="C3" s="31" t="s">
        <v>20</v>
      </c>
      <c r="D3" s="32">
        <v>5</v>
      </c>
      <c r="E3" s="33">
        <v>5</v>
      </c>
      <c r="F3" s="34">
        <v>5</v>
      </c>
      <c r="G3" s="35">
        <v>5</v>
      </c>
      <c r="H3" s="36">
        <f>G3/E3</f>
        <v>1</v>
      </c>
      <c r="I3" s="93">
        <v>5318</v>
      </c>
      <c r="J3" s="89">
        <v>0</v>
      </c>
      <c r="K3" s="94">
        <v>0</v>
      </c>
      <c r="L3" s="95">
        <f>G3/F3-1</f>
        <v>0</v>
      </c>
      <c r="M3" s="93">
        <v>4.5</v>
      </c>
      <c r="N3" s="92">
        <v>4</v>
      </c>
      <c r="O3" s="69">
        <v>4</v>
      </c>
      <c r="P3" s="36">
        <f>N3/G3</f>
        <v>0.8</v>
      </c>
      <c r="Q3" s="88">
        <v>271384</v>
      </c>
      <c r="R3" s="134">
        <f>N3-M3</f>
        <v>-0.5</v>
      </c>
      <c r="S3" s="135">
        <f>R3*Q3</f>
        <v>-135692</v>
      </c>
      <c r="T3" s="136">
        <f>N3/M3-1</f>
        <v>-0.111111111111111</v>
      </c>
      <c r="U3" s="136">
        <v>4</v>
      </c>
      <c r="V3" s="131">
        <v>3</v>
      </c>
      <c r="W3" s="132">
        <v>3</v>
      </c>
      <c r="X3" s="137">
        <f>V3/N3</f>
        <v>0.75</v>
      </c>
      <c r="Y3" s="133">
        <v>223</v>
      </c>
      <c r="Z3" s="134">
        <f>V3-U3</f>
        <v>-1</v>
      </c>
      <c r="AA3" s="161">
        <f>Z3*Y3</f>
        <v>-223</v>
      </c>
      <c r="AB3" s="136">
        <f>V3/U3-1</f>
        <v>-0.25</v>
      </c>
      <c r="AC3" s="93">
        <v>3.2</v>
      </c>
      <c r="AD3" s="92">
        <v>3</v>
      </c>
      <c r="AE3" s="162">
        <f>AD3/V3</f>
        <v>1</v>
      </c>
      <c r="AF3" s="133">
        <v>9005</v>
      </c>
      <c r="AG3" s="163">
        <f>AD3-AC3</f>
        <v>-0.2</v>
      </c>
      <c r="AH3" s="161">
        <f>AG3*AF3</f>
        <v>-1801</v>
      </c>
      <c r="AI3" s="136">
        <f>AD3/AC3-1</f>
        <v>-0.0625</v>
      </c>
      <c r="AJ3" s="170" t="s">
        <v>751</v>
      </c>
    </row>
    <row r="4" ht="34" customHeight="1" spans="1:36">
      <c r="A4" s="37" t="s">
        <v>21</v>
      </c>
      <c r="B4" s="38" t="s">
        <v>22</v>
      </c>
      <c r="C4" s="39" t="s">
        <v>20</v>
      </c>
      <c r="D4" s="40">
        <v>12</v>
      </c>
      <c r="E4" s="41">
        <v>9</v>
      </c>
      <c r="F4" s="42">
        <v>12</v>
      </c>
      <c r="G4" s="43">
        <v>9</v>
      </c>
      <c r="H4" s="44">
        <f>G4/E4</f>
        <v>1</v>
      </c>
      <c r="I4" s="96">
        <v>498828.7</v>
      </c>
      <c r="J4" s="97">
        <f>G4-F4</f>
        <v>-3</v>
      </c>
      <c r="K4" s="98">
        <f>J4*I4</f>
        <v>-1496486.1</v>
      </c>
      <c r="L4" s="95">
        <f>G4/F4-1</f>
        <v>-0.25</v>
      </c>
      <c r="M4" s="99">
        <v>10.8</v>
      </c>
      <c r="N4" s="100">
        <v>9</v>
      </c>
      <c r="O4" s="101">
        <v>9</v>
      </c>
      <c r="P4" s="44">
        <f>N4/G4</f>
        <v>1</v>
      </c>
      <c r="Q4" s="138">
        <v>563935</v>
      </c>
      <c r="R4" s="119">
        <f>N4-M4</f>
        <v>-1.8</v>
      </c>
      <c r="S4" s="98">
        <f>R4*Q4</f>
        <v>-1015083</v>
      </c>
      <c r="T4" s="95">
        <f>N4/M4-1</f>
        <v>-0.166666666666667</v>
      </c>
      <c r="U4" s="139">
        <v>9.7</v>
      </c>
      <c r="V4" s="119">
        <v>9</v>
      </c>
      <c r="W4" s="140"/>
      <c r="X4" s="141">
        <f>V4/N4</f>
        <v>1</v>
      </c>
      <c r="Y4" s="142">
        <v>11065</v>
      </c>
      <c r="Z4" s="119">
        <f>V4-U4</f>
        <v>-0.699999999999999</v>
      </c>
      <c r="AA4" s="161">
        <f>Z4*Y4</f>
        <v>-7745.49999999999</v>
      </c>
      <c r="AB4" s="95">
        <f>V4/U4-1</f>
        <v>-0.0721649484536082</v>
      </c>
      <c r="AC4" s="99">
        <v>7.8</v>
      </c>
      <c r="AD4" s="100">
        <v>7.8</v>
      </c>
      <c r="AE4" s="164">
        <f>AD4/V4</f>
        <v>0.866666666666667</v>
      </c>
      <c r="AF4" s="142">
        <v>93238</v>
      </c>
      <c r="AG4" s="100">
        <f>AD4-AC4</f>
        <v>0</v>
      </c>
      <c r="AH4" s="161">
        <f>AG4*AF4</f>
        <v>0</v>
      </c>
      <c r="AI4" s="95">
        <f>AD4/AC4-1</f>
        <v>0</v>
      </c>
      <c r="AJ4" s="170"/>
    </row>
    <row r="5" spans="1:35">
      <c r="A5" s="45">
        <v>340100024</v>
      </c>
      <c r="B5" s="66" t="s">
        <v>65</v>
      </c>
      <c r="C5" s="74" t="s">
        <v>67</v>
      </c>
      <c r="D5" s="75">
        <v>23</v>
      </c>
      <c r="E5" s="18">
        <v>17</v>
      </c>
      <c r="F5" s="76">
        <v>21</v>
      </c>
      <c r="G5" s="20">
        <v>17</v>
      </c>
      <c r="H5" s="52">
        <f>G5/E5</f>
        <v>1</v>
      </c>
      <c r="I5" s="114">
        <v>266053.08</v>
      </c>
      <c r="J5" s="103">
        <f>G5-F5</f>
        <v>-4</v>
      </c>
      <c r="K5" s="104">
        <f>J5*I5</f>
        <v>-1064212.32</v>
      </c>
      <c r="L5" s="95">
        <f>G5/F5-1</f>
        <v>-0.19047619047619</v>
      </c>
      <c r="M5" s="118">
        <v>18.1</v>
      </c>
      <c r="N5" s="119">
        <v>14</v>
      </c>
      <c r="O5" s="101">
        <v>14</v>
      </c>
      <c r="P5" s="52">
        <f>N5/G5</f>
        <v>0.823529411764706</v>
      </c>
      <c r="Q5" s="114">
        <v>383769</v>
      </c>
      <c r="R5" s="143">
        <f>N5-M5</f>
        <v>-4.1</v>
      </c>
      <c r="S5" s="104">
        <f>R5*Q5</f>
        <v>-1573452.9</v>
      </c>
      <c r="T5" s="95">
        <f>N5/M5-1</f>
        <v>-0.226519337016575</v>
      </c>
      <c r="U5" s="153">
        <v>16.3</v>
      </c>
      <c r="V5" s="119">
        <f>INT(N5*0.9)</f>
        <v>12</v>
      </c>
      <c r="W5" s="140">
        <v>12</v>
      </c>
      <c r="X5" s="137">
        <f>V5/N5</f>
        <v>0.857142857142857</v>
      </c>
      <c r="Y5" s="150"/>
      <c r="Z5" s="143">
        <f>V5-U5</f>
        <v>-4.3</v>
      </c>
      <c r="AA5" s="104">
        <f>Z5*Y5</f>
        <v>0</v>
      </c>
      <c r="AB5" s="95">
        <f>V5/U5-1</f>
        <v>-0.263803680981595</v>
      </c>
      <c r="AC5" s="153">
        <v>13</v>
      </c>
      <c r="AD5" s="92">
        <f>V5*0.8</f>
        <v>9.6</v>
      </c>
      <c r="AE5" s="162">
        <f>AD5/V5</f>
        <v>0.8</v>
      </c>
      <c r="AF5" s="150"/>
      <c r="AG5" s="168">
        <f>AD5-AC5</f>
        <v>-3.4</v>
      </c>
      <c r="AH5" s="104">
        <f>AG5*AF5</f>
        <v>0</v>
      </c>
      <c r="AI5" s="95">
        <f>AD5/AC5-1</f>
        <v>-0.261538461538461</v>
      </c>
    </row>
    <row r="6" spans="11:35">
      <c r="K6">
        <f>SUM(K3:K5)</f>
        <v>-2560698.42</v>
      </c>
      <c r="L6">
        <f>SUM(L3:L5)</f>
        <v>-0.44047619047619</v>
      </c>
      <c r="S6">
        <f>SUM(S3:S5)</f>
        <v>-2724227.9</v>
      </c>
      <c r="T6">
        <f>SUM(T3:T5)</f>
        <v>-0.504297114794353</v>
      </c>
      <c r="AA6">
        <f>SUM(AA3:AA5)</f>
        <v>-7968.49999999999</v>
      </c>
      <c r="AB6">
        <f>SUM(AB3:AB5)</f>
        <v>-0.585968629435203</v>
      </c>
      <c r="AH6">
        <f>SUM(AH3:AH5)</f>
        <v>-1801</v>
      </c>
      <c r="AI6">
        <f>SUM(AI3:AI5)</f>
        <v>-0.324038461538461</v>
      </c>
    </row>
    <row r="8" spans="11:12">
      <c r="K8">
        <f>K6+S6+AA6+AH6</f>
        <v>-5294695.82</v>
      </c>
      <c r="L8">
        <f>SUM(L6+T6+AB6+AI6)/12</f>
        <v>-0.154565033020351</v>
      </c>
    </row>
  </sheetData>
  <mergeCells count="9">
    <mergeCell ref="F1:K1"/>
    <mergeCell ref="M1:S1"/>
    <mergeCell ref="U1:AA1"/>
    <mergeCell ref="AC1:AH1"/>
    <mergeCell ref="A1:A2"/>
    <mergeCell ref="B1:B2"/>
    <mergeCell ref="C1:C2"/>
    <mergeCell ref="D1:D2"/>
    <mergeCell ref="E1:E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G39"/>
  <sheetViews>
    <sheetView workbookViewId="0">
      <selection activeCell="AF39" sqref="K39:AF39"/>
    </sheetView>
  </sheetViews>
  <sheetFormatPr defaultColWidth="9" defaultRowHeight="14.4"/>
  <cols>
    <col min="11" max="11" width="13.75"/>
    <col min="19" max="19" width="12.6296296296296" customWidth="1"/>
  </cols>
  <sheetData>
    <row r="1" s="2" customFormat="1" ht="26" customHeight="1" spans="1:32">
      <c r="A1" s="7" t="s">
        <v>4</v>
      </c>
      <c r="B1" s="8" t="s">
        <v>5</v>
      </c>
      <c r="C1" s="9" t="s">
        <v>8</v>
      </c>
      <c r="D1" s="10" t="s">
        <v>706</v>
      </c>
      <c r="E1" s="11" t="s">
        <v>707</v>
      </c>
      <c r="F1" s="12" t="s">
        <v>708</v>
      </c>
      <c r="G1" s="13"/>
      <c r="H1" s="7"/>
      <c r="I1" s="84"/>
      <c r="J1" s="85"/>
      <c r="K1" s="7"/>
      <c r="L1" s="86"/>
      <c r="M1" s="7" t="s">
        <v>709</v>
      </c>
      <c r="N1" s="13"/>
      <c r="O1" s="87"/>
      <c r="P1" s="7"/>
      <c r="Q1" s="84"/>
      <c r="R1" s="85"/>
      <c r="S1" s="7"/>
      <c r="T1" s="125" t="s">
        <v>710</v>
      </c>
      <c r="U1" s="126"/>
      <c r="V1" s="127"/>
      <c r="W1" s="128"/>
      <c r="X1" s="129"/>
      <c r="Y1" s="157"/>
      <c r="Z1" s="158"/>
      <c r="AA1" s="7" t="s">
        <v>711</v>
      </c>
      <c r="AB1" s="13"/>
      <c r="AC1" s="7"/>
      <c r="AD1" s="159"/>
      <c r="AE1" s="85"/>
      <c r="AF1" s="7"/>
    </row>
    <row r="2" ht="48" spans="1:32">
      <c r="A2" s="14"/>
      <c r="B2" s="15"/>
      <c r="C2" s="16"/>
      <c r="D2" s="17"/>
      <c r="E2" s="18"/>
      <c r="F2" s="19" t="s">
        <v>712</v>
      </c>
      <c r="G2" s="20" t="s">
        <v>713</v>
      </c>
      <c r="H2" s="21" t="s">
        <v>714</v>
      </c>
      <c r="I2" s="88" t="s">
        <v>715</v>
      </c>
      <c r="J2" s="89" t="s">
        <v>716</v>
      </c>
      <c r="K2" s="90" t="s">
        <v>717</v>
      </c>
      <c r="L2" s="91" t="s">
        <v>718</v>
      </c>
      <c r="M2" s="21" t="s">
        <v>719</v>
      </c>
      <c r="N2" s="92" t="s">
        <v>720</v>
      </c>
      <c r="O2" s="69" t="s">
        <v>721</v>
      </c>
      <c r="P2" s="21" t="s">
        <v>722</v>
      </c>
      <c r="Q2" s="88" t="s">
        <v>723</v>
      </c>
      <c r="R2" s="130" t="s">
        <v>716</v>
      </c>
      <c r="S2" s="90" t="s">
        <v>717</v>
      </c>
      <c r="T2" s="21" t="s">
        <v>724</v>
      </c>
      <c r="U2" s="131" t="s">
        <v>725</v>
      </c>
      <c r="V2" s="132" t="s">
        <v>726</v>
      </c>
      <c r="W2" s="21" t="s">
        <v>727</v>
      </c>
      <c r="X2" s="133" t="s">
        <v>728</v>
      </c>
      <c r="Y2" s="130" t="s">
        <v>716</v>
      </c>
      <c r="Z2" s="90" t="s">
        <v>717</v>
      </c>
      <c r="AA2" s="21" t="s">
        <v>729</v>
      </c>
      <c r="AB2" s="92" t="s">
        <v>730</v>
      </c>
      <c r="AC2" s="21" t="s">
        <v>731</v>
      </c>
      <c r="AD2" s="133" t="s">
        <v>732</v>
      </c>
      <c r="AE2" s="130" t="s">
        <v>716</v>
      </c>
      <c r="AF2" s="90" t="s">
        <v>717</v>
      </c>
    </row>
    <row r="3" ht="42" hidden="1" customHeight="1" spans="1:32">
      <c r="A3" s="22"/>
      <c r="B3" s="23" t="s">
        <v>760</v>
      </c>
      <c r="C3" s="24"/>
      <c r="D3" s="25"/>
      <c r="E3" s="26"/>
      <c r="F3" s="19"/>
      <c r="G3" s="20"/>
      <c r="H3" s="27">
        <v>0.9299</v>
      </c>
      <c r="I3" s="88"/>
      <c r="J3" s="89"/>
      <c r="K3" s="90"/>
      <c r="L3" s="91"/>
      <c r="M3" s="21"/>
      <c r="N3" s="92"/>
      <c r="O3" s="69"/>
      <c r="P3" s="27">
        <v>0.8706</v>
      </c>
      <c r="Q3" s="88"/>
      <c r="R3" s="130"/>
      <c r="S3" s="90"/>
      <c r="T3" s="21"/>
      <c r="U3" s="131"/>
      <c r="V3" s="132"/>
      <c r="W3" s="27">
        <v>0.8885</v>
      </c>
      <c r="X3" s="133"/>
      <c r="Y3" s="130"/>
      <c r="Z3" s="90"/>
      <c r="AA3" s="21"/>
      <c r="AB3" s="92"/>
      <c r="AC3" s="160">
        <v>0.8</v>
      </c>
      <c r="AD3" s="133"/>
      <c r="AE3" s="130"/>
      <c r="AF3" s="90"/>
    </row>
    <row r="4" ht="56" hidden="1" customHeight="1" spans="1:32">
      <c r="A4" s="28" t="s">
        <v>761</v>
      </c>
      <c r="B4" s="23"/>
      <c r="C4" s="24"/>
      <c r="D4" s="25"/>
      <c r="E4" s="26"/>
      <c r="F4" s="19"/>
      <c r="G4" s="20"/>
      <c r="H4" s="21"/>
      <c r="I4" s="88"/>
      <c r="J4" s="89"/>
      <c r="K4" s="90"/>
      <c r="L4" s="91"/>
      <c r="M4" s="21"/>
      <c r="N4" s="92"/>
      <c r="O4" s="69"/>
      <c r="P4" s="21"/>
      <c r="Q4" s="88"/>
      <c r="R4" s="130"/>
      <c r="S4" s="90"/>
      <c r="T4" s="21"/>
      <c r="U4" s="131"/>
      <c r="V4" s="132"/>
      <c r="W4" s="21"/>
      <c r="X4" s="133"/>
      <c r="Y4" s="130"/>
      <c r="Z4" s="90"/>
      <c r="AA4" s="21"/>
      <c r="AB4" s="92"/>
      <c r="AC4" s="21"/>
      <c r="AD4" s="133"/>
      <c r="AE4" s="130"/>
      <c r="AF4" s="90"/>
    </row>
    <row r="5" s="3" customFormat="1" ht="56" customHeight="1" spans="1:33">
      <c r="A5" s="29" t="s">
        <v>18</v>
      </c>
      <c r="B5" s="30" t="s">
        <v>19</v>
      </c>
      <c r="C5" s="31" t="s">
        <v>20</v>
      </c>
      <c r="D5" s="32">
        <v>5</v>
      </c>
      <c r="E5" s="33">
        <v>5</v>
      </c>
      <c r="F5" s="34">
        <v>5</v>
      </c>
      <c r="G5" s="35">
        <v>5</v>
      </c>
      <c r="H5" s="36">
        <f t="shared" ref="H5:H9" si="0">G5/E5</f>
        <v>1</v>
      </c>
      <c r="I5" s="93">
        <v>5318</v>
      </c>
      <c r="J5" s="89">
        <v>0</v>
      </c>
      <c r="K5" s="94">
        <v>0</v>
      </c>
      <c r="L5" s="95">
        <f t="shared" ref="L5:L9" si="1">G5/F5-1</f>
        <v>0</v>
      </c>
      <c r="M5" s="93">
        <v>4.5</v>
      </c>
      <c r="N5" s="92">
        <v>4</v>
      </c>
      <c r="O5" s="69">
        <v>4</v>
      </c>
      <c r="P5" s="36">
        <f t="shared" ref="P5:P9" si="2">N5/G5</f>
        <v>0.8</v>
      </c>
      <c r="Q5" s="88">
        <v>271384</v>
      </c>
      <c r="R5" s="134">
        <f t="shared" ref="R5:R9" si="3">N5-M5</f>
        <v>-0.5</v>
      </c>
      <c r="S5" s="135">
        <f t="shared" ref="S5:S9" si="4">R5*Q5</f>
        <v>-135692</v>
      </c>
      <c r="T5" s="136">
        <v>4</v>
      </c>
      <c r="U5" s="131">
        <v>3</v>
      </c>
      <c r="V5" s="132">
        <v>3</v>
      </c>
      <c r="W5" s="137">
        <f t="shared" ref="W5:W9" si="5">U5/N5</f>
        <v>0.75</v>
      </c>
      <c r="X5" s="133">
        <v>223</v>
      </c>
      <c r="Y5" s="134">
        <f t="shared" ref="Y5:Y9" si="6">U5-T5</f>
        <v>-1</v>
      </c>
      <c r="Z5" s="161">
        <f t="shared" ref="Z5:Z9" si="7">Y5*X5</f>
        <v>-223</v>
      </c>
      <c r="AA5" s="93">
        <v>3.2</v>
      </c>
      <c r="AB5" s="92">
        <v>3</v>
      </c>
      <c r="AC5" s="162">
        <f t="shared" ref="AC5:AC9" si="8">AB5/U5</f>
        <v>1</v>
      </c>
      <c r="AD5" s="133">
        <v>9005</v>
      </c>
      <c r="AE5" s="163">
        <f t="shared" ref="AE5:AE9" si="9">AB5-AA5</f>
        <v>-0.2</v>
      </c>
      <c r="AF5" s="161">
        <f t="shared" ref="AF5:AF9" si="10">AE5*AD5</f>
        <v>-1801</v>
      </c>
      <c r="AG5" s="170" t="s">
        <v>751</v>
      </c>
    </row>
    <row r="6" ht="34" customHeight="1" spans="1:33">
      <c r="A6" s="37" t="s">
        <v>21</v>
      </c>
      <c r="B6" s="38" t="s">
        <v>22</v>
      </c>
      <c r="C6" s="39" t="s">
        <v>20</v>
      </c>
      <c r="D6" s="40">
        <v>12</v>
      </c>
      <c r="E6" s="41">
        <v>9</v>
      </c>
      <c r="F6" s="42">
        <v>12</v>
      </c>
      <c r="G6" s="43">
        <v>9</v>
      </c>
      <c r="H6" s="44">
        <f t="shared" si="0"/>
        <v>1</v>
      </c>
      <c r="I6" s="96">
        <v>498828.7</v>
      </c>
      <c r="J6" s="97">
        <f t="shared" ref="J6:J9" si="11">G6-F6</f>
        <v>-3</v>
      </c>
      <c r="K6" s="98">
        <f t="shared" ref="K6:K9" si="12">J6*I6</f>
        <v>-1496486.1</v>
      </c>
      <c r="L6" s="95">
        <f t="shared" si="1"/>
        <v>-0.25</v>
      </c>
      <c r="M6" s="99">
        <v>10.8</v>
      </c>
      <c r="N6" s="100">
        <v>9</v>
      </c>
      <c r="O6" s="101">
        <v>9</v>
      </c>
      <c r="P6" s="44">
        <f t="shared" si="2"/>
        <v>1</v>
      </c>
      <c r="Q6" s="138">
        <v>563935</v>
      </c>
      <c r="R6" s="119">
        <f t="shared" si="3"/>
        <v>-1.8</v>
      </c>
      <c r="S6" s="98">
        <f t="shared" si="4"/>
        <v>-1015083</v>
      </c>
      <c r="T6" s="139">
        <v>9.7</v>
      </c>
      <c r="U6" s="119">
        <v>9</v>
      </c>
      <c r="V6" s="140"/>
      <c r="W6" s="141">
        <f t="shared" si="5"/>
        <v>1</v>
      </c>
      <c r="X6" s="142">
        <v>11065</v>
      </c>
      <c r="Y6" s="119">
        <f t="shared" si="6"/>
        <v>-0.699999999999999</v>
      </c>
      <c r="Z6" s="161">
        <f t="shared" si="7"/>
        <v>-7745.49999999999</v>
      </c>
      <c r="AA6" s="99">
        <v>7.8</v>
      </c>
      <c r="AB6" s="100">
        <v>7.8</v>
      </c>
      <c r="AC6" s="164">
        <f t="shared" si="8"/>
        <v>0.866666666666667</v>
      </c>
      <c r="AD6" s="142">
        <v>93238</v>
      </c>
      <c r="AE6" s="100">
        <f t="shared" si="9"/>
        <v>0</v>
      </c>
      <c r="AF6" s="161">
        <f t="shared" si="10"/>
        <v>0</v>
      </c>
      <c r="AG6" s="170"/>
    </row>
    <row r="7" ht="43.2" hidden="1" spans="1:33">
      <c r="A7" s="45">
        <v>220201002</v>
      </c>
      <c r="B7" s="46" t="s">
        <v>25</v>
      </c>
      <c r="C7" s="47" t="s">
        <v>27</v>
      </c>
      <c r="D7" s="48">
        <v>40</v>
      </c>
      <c r="E7" s="49">
        <v>30</v>
      </c>
      <c r="F7" s="50">
        <v>40</v>
      </c>
      <c r="G7" s="51">
        <v>30</v>
      </c>
      <c r="H7" s="52">
        <f t="shared" si="0"/>
        <v>1</v>
      </c>
      <c r="I7" s="102">
        <v>7472.5</v>
      </c>
      <c r="J7" s="103">
        <f t="shared" si="11"/>
        <v>-10</v>
      </c>
      <c r="K7" s="104">
        <f t="shared" si="12"/>
        <v>-74725</v>
      </c>
      <c r="L7" s="95">
        <f t="shared" si="1"/>
        <v>-0.25</v>
      </c>
      <c r="M7" s="73">
        <v>35</v>
      </c>
      <c r="N7" s="105">
        <f>INT(G7*0.87)</f>
        <v>26</v>
      </c>
      <c r="O7" s="106">
        <v>26</v>
      </c>
      <c r="P7" s="52">
        <f t="shared" si="2"/>
        <v>0.866666666666667</v>
      </c>
      <c r="Q7" s="102">
        <v>7221</v>
      </c>
      <c r="R7" s="143">
        <f t="shared" si="3"/>
        <v>-9</v>
      </c>
      <c r="S7" s="104">
        <f t="shared" si="4"/>
        <v>-64989</v>
      </c>
      <c r="T7" s="73">
        <v>31</v>
      </c>
      <c r="U7" s="119">
        <v>22</v>
      </c>
      <c r="V7" s="140">
        <v>22</v>
      </c>
      <c r="W7" s="144">
        <f t="shared" si="5"/>
        <v>0.846153846153846</v>
      </c>
      <c r="X7" s="145">
        <v>4520</v>
      </c>
      <c r="Y7" s="143">
        <f t="shared" si="6"/>
        <v>-9</v>
      </c>
      <c r="Z7" s="104">
        <f t="shared" si="7"/>
        <v>-40680</v>
      </c>
      <c r="AA7" s="165">
        <v>24.8</v>
      </c>
      <c r="AB7" s="105">
        <v>22</v>
      </c>
      <c r="AC7" s="162">
        <f t="shared" si="8"/>
        <v>1</v>
      </c>
      <c r="AD7" s="145">
        <v>26691</v>
      </c>
      <c r="AE7" s="163">
        <f t="shared" si="9"/>
        <v>-2.8</v>
      </c>
      <c r="AF7" s="98">
        <f t="shared" si="10"/>
        <v>-74734.8</v>
      </c>
      <c r="AG7" s="170" t="s">
        <v>751</v>
      </c>
    </row>
    <row r="8" s="4" customFormat="1" ht="48" hidden="1" spans="1:33">
      <c r="A8" s="45" t="s">
        <v>752</v>
      </c>
      <c r="B8" s="46" t="s">
        <v>753</v>
      </c>
      <c r="C8" s="47" t="s">
        <v>27</v>
      </c>
      <c r="D8" s="53">
        <v>60</v>
      </c>
      <c r="E8" s="49">
        <v>45</v>
      </c>
      <c r="F8" s="54">
        <v>60</v>
      </c>
      <c r="G8" s="55">
        <v>45</v>
      </c>
      <c r="H8" s="56">
        <f t="shared" si="0"/>
        <v>1</v>
      </c>
      <c r="I8" s="102"/>
      <c r="J8" s="107">
        <f t="shared" si="11"/>
        <v>-15</v>
      </c>
      <c r="K8" s="104">
        <f t="shared" si="12"/>
        <v>0</v>
      </c>
      <c r="L8" s="108">
        <f t="shared" si="1"/>
        <v>-0.25</v>
      </c>
      <c r="M8" s="109">
        <v>50</v>
      </c>
      <c r="N8" s="105">
        <v>40</v>
      </c>
      <c r="O8" s="106">
        <v>41</v>
      </c>
      <c r="P8" s="56">
        <f t="shared" si="2"/>
        <v>0.888888888888889</v>
      </c>
      <c r="Q8" s="102">
        <v>65</v>
      </c>
      <c r="R8" s="146">
        <f t="shared" si="3"/>
        <v>-10</v>
      </c>
      <c r="S8" s="104">
        <f t="shared" si="4"/>
        <v>-650</v>
      </c>
      <c r="T8" s="73">
        <v>46</v>
      </c>
      <c r="U8" s="116">
        <v>36</v>
      </c>
      <c r="V8" s="147">
        <v>37</v>
      </c>
      <c r="W8" s="148">
        <f t="shared" si="5"/>
        <v>0.9</v>
      </c>
      <c r="X8" s="102"/>
      <c r="Y8" s="146">
        <f t="shared" si="6"/>
        <v>-10</v>
      </c>
      <c r="Z8" s="166">
        <f t="shared" si="7"/>
        <v>0</v>
      </c>
      <c r="AA8" s="165">
        <v>39.8</v>
      </c>
      <c r="AB8" s="105">
        <v>36</v>
      </c>
      <c r="AC8" s="162">
        <f t="shared" si="8"/>
        <v>1</v>
      </c>
      <c r="AD8" s="102"/>
      <c r="AE8" s="167">
        <f t="shared" si="9"/>
        <v>-3.8</v>
      </c>
      <c r="AF8" s="166">
        <f t="shared" si="10"/>
        <v>0</v>
      </c>
      <c r="AG8" s="170"/>
    </row>
    <row r="9" s="4" customFormat="1" ht="48" hidden="1" spans="1:33">
      <c r="A9" s="45" t="s">
        <v>754</v>
      </c>
      <c r="B9" s="46" t="s">
        <v>755</v>
      </c>
      <c r="C9" s="47" t="s">
        <v>27</v>
      </c>
      <c r="D9" s="53">
        <v>50</v>
      </c>
      <c r="E9" s="49">
        <v>50</v>
      </c>
      <c r="F9" s="54">
        <v>50</v>
      </c>
      <c r="G9" s="55">
        <v>40</v>
      </c>
      <c r="H9" s="57">
        <f t="shared" si="0"/>
        <v>0.8</v>
      </c>
      <c r="I9" s="102"/>
      <c r="J9" s="107">
        <f t="shared" si="11"/>
        <v>-10</v>
      </c>
      <c r="K9" s="104">
        <f t="shared" si="12"/>
        <v>0</v>
      </c>
      <c r="L9" s="108">
        <f t="shared" si="1"/>
        <v>-0.2</v>
      </c>
      <c r="M9" s="109">
        <v>40</v>
      </c>
      <c r="N9" s="105">
        <v>36</v>
      </c>
      <c r="O9" s="106">
        <v>10</v>
      </c>
      <c r="P9" s="56">
        <f t="shared" si="2"/>
        <v>0.9</v>
      </c>
      <c r="Q9" s="102">
        <v>1</v>
      </c>
      <c r="R9" s="146">
        <f t="shared" si="3"/>
        <v>-4</v>
      </c>
      <c r="S9" s="104">
        <f t="shared" si="4"/>
        <v>-4</v>
      </c>
      <c r="T9" s="73">
        <v>41</v>
      </c>
      <c r="U9" s="116">
        <f>INT(N9*0.89)</f>
        <v>32</v>
      </c>
      <c r="V9" s="147"/>
      <c r="W9" s="148">
        <f t="shared" si="5"/>
        <v>0.888888888888889</v>
      </c>
      <c r="X9" s="102"/>
      <c r="Y9" s="146">
        <f t="shared" si="6"/>
        <v>-9</v>
      </c>
      <c r="Z9" s="166">
        <f t="shared" si="7"/>
        <v>0</v>
      </c>
      <c r="AA9" s="165">
        <v>34.8</v>
      </c>
      <c r="AB9" s="105">
        <v>32</v>
      </c>
      <c r="AC9" s="162">
        <f t="shared" si="8"/>
        <v>1</v>
      </c>
      <c r="AD9" s="102"/>
      <c r="AE9" s="167">
        <f t="shared" si="9"/>
        <v>-2.8</v>
      </c>
      <c r="AF9" s="166">
        <f t="shared" si="10"/>
        <v>0</v>
      </c>
      <c r="AG9" s="170"/>
    </row>
    <row r="10" ht="60" hidden="1" spans="1:32">
      <c r="A10" s="58">
        <v>2304</v>
      </c>
      <c r="B10" s="59" t="s">
        <v>762</v>
      </c>
      <c r="C10" s="60"/>
      <c r="D10" s="48"/>
      <c r="E10" s="61" t="s">
        <v>63</v>
      </c>
      <c r="F10" s="62"/>
      <c r="G10" s="63"/>
      <c r="H10" s="52"/>
      <c r="I10" s="102"/>
      <c r="J10" s="103"/>
      <c r="K10" s="104"/>
      <c r="L10" s="95"/>
      <c r="M10" s="110"/>
      <c r="N10" s="105"/>
      <c r="O10" s="106"/>
      <c r="P10" s="52"/>
      <c r="Q10" s="102"/>
      <c r="R10" s="143"/>
      <c r="S10" s="104"/>
      <c r="T10" s="73"/>
      <c r="U10" s="119"/>
      <c r="V10" s="140"/>
      <c r="W10" s="144"/>
      <c r="X10" s="145"/>
      <c r="Y10" s="143"/>
      <c r="Z10" s="104"/>
      <c r="AA10" s="165"/>
      <c r="AB10" s="105"/>
      <c r="AC10" s="162"/>
      <c r="AD10" s="145"/>
      <c r="AE10" s="163"/>
      <c r="AF10" s="104"/>
    </row>
    <row r="11" ht="24" hidden="1" spans="1:32">
      <c r="A11" s="45">
        <v>230400001</v>
      </c>
      <c r="B11" s="46" t="s">
        <v>33</v>
      </c>
      <c r="C11" s="47" t="s">
        <v>20</v>
      </c>
      <c r="D11" s="48">
        <v>3000</v>
      </c>
      <c r="E11" s="64">
        <v>2250</v>
      </c>
      <c r="F11" s="50">
        <v>3000</v>
      </c>
      <c r="G11" s="65">
        <v>2250</v>
      </c>
      <c r="H11" s="52">
        <f t="shared" ref="H11:H35" si="13">G11/E11</f>
        <v>1</v>
      </c>
      <c r="I11" s="111"/>
      <c r="J11" s="112"/>
      <c r="K11" s="104"/>
      <c r="L11" s="95">
        <f t="shared" ref="L11:L21" si="14">G11/F11-1</f>
        <v>-0.25</v>
      </c>
      <c r="M11" s="73">
        <v>2700</v>
      </c>
      <c r="N11" s="105">
        <v>1912</v>
      </c>
      <c r="O11" s="106">
        <v>1912</v>
      </c>
      <c r="P11" s="56">
        <f t="shared" ref="P11:P35" si="15">N11/G11</f>
        <v>0.849777777777778</v>
      </c>
      <c r="Q11" s="102"/>
      <c r="R11" s="143"/>
      <c r="S11" s="104"/>
      <c r="T11" s="73">
        <v>2430</v>
      </c>
      <c r="U11" s="119">
        <v>1625</v>
      </c>
      <c r="V11" s="140">
        <v>1625</v>
      </c>
      <c r="W11" s="148">
        <f t="shared" ref="W11:W35" si="16">U11/N11</f>
        <v>0.84989539748954</v>
      </c>
      <c r="X11" s="145"/>
      <c r="Y11" s="143"/>
      <c r="Z11" s="104"/>
      <c r="AA11" s="73">
        <v>1944</v>
      </c>
      <c r="AB11" s="92">
        <f t="shared" ref="AB11:AB25" si="17">U11*0.8</f>
        <v>1300</v>
      </c>
      <c r="AC11" s="162">
        <f t="shared" ref="AC11:AC35" si="18">AB11/U11</f>
        <v>0.8</v>
      </c>
      <c r="AD11" s="145"/>
      <c r="AE11" s="163"/>
      <c r="AF11" s="104"/>
    </row>
    <row r="12" ht="24" hidden="1" spans="1:32">
      <c r="A12" s="45">
        <v>230400002</v>
      </c>
      <c r="B12" s="66" t="s">
        <v>34</v>
      </c>
      <c r="C12" s="47" t="s">
        <v>20</v>
      </c>
      <c r="D12" s="48">
        <v>3000</v>
      </c>
      <c r="E12" s="64">
        <v>2250</v>
      </c>
      <c r="F12" s="50">
        <v>3000</v>
      </c>
      <c r="G12" s="65">
        <v>2250</v>
      </c>
      <c r="H12" s="52">
        <f t="shared" si="13"/>
        <v>1</v>
      </c>
      <c r="I12" s="102"/>
      <c r="J12" s="103"/>
      <c r="K12" s="104"/>
      <c r="L12" s="95">
        <f t="shared" si="14"/>
        <v>-0.25</v>
      </c>
      <c r="M12" s="73">
        <v>2700</v>
      </c>
      <c r="N12" s="105">
        <v>1912</v>
      </c>
      <c r="O12" s="106">
        <v>1912</v>
      </c>
      <c r="P12" s="56">
        <f t="shared" si="15"/>
        <v>0.849777777777778</v>
      </c>
      <c r="Q12" s="102"/>
      <c r="R12" s="143"/>
      <c r="S12" s="104"/>
      <c r="T12" s="73">
        <v>2430</v>
      </c>
      <c r="U12" s="119">
        <v>1625</v>
      </c>
      <c r="V12" s="140">
        <v>1625</v>
      </c>
      <c r="W12" s="148">
        <f t="shared" si="16"/>
        <v>0.84989539748954</v>
      </c>
      <c r="X12" s="145"/>
      <c r="Y12" s="143"/>
      <c r="Z12" s="104"/>
      <c r="AA12" s="73">
        <v>1944</v>
      </c>
      <c r="AB12" s="92">
        <f t="shared" si="17"/>
        <v>1300</v>
      </c>
      <c r="AC12" s="162">
        <f t="shared" si="18"/>
        <v>0.8</v>
      </c>
      <c r="AD12" s="145"/>
      <c r="AE12" s="163"/>
      <c r="AF12" s="104"/>
    </row>
    <row r="13" ht="36" hidden="1" spans="1:32">
      <c r="A13" s="45">
        <v>230400003</v>
      </c>
      <c r="B13" s="66" t="s">
        <v>35</v>
      </c>
      <c r="C13" s="47" t="s">
        <v>20</v>
      </c>
      <c r="D13" s="48">
        <v>3000</v>
      </c>
      <c r="E13" s="64">
        <v>2250</v>
      </c>
      <c r="F13" s="50">
        <v>3000</v>
      </c>
      <c r="G13" s="65">
        <v>2250</v>
      </c>
      <c r="H13" s="52">
        <f t="shared" si="13"/>
        <v>1</v>
      </c>
      <c r="I13" s="102"/>
      <c r="J13" s="103"/>
      <c r="K13" s="104"/>
      <c r="L13" s="95">
        <f t="shared" si="14"/>
        <v>-0.25</v>
      </c>
      <c r="M13" s="73">
        <v>2700</v>
      </c>
      <c r="N13" s="105">
        <v>1912</v>
      </c>
      <c r="O13" s="106">
        <v>1912</v>
      </c>
      <c r="P13" s="56">
        <f t="shared" si="15"/>
        <v>0.849777777777778</v>
      </c>
      <c r="Q13" s="102"/>
      <c r="R13" s="143"/>
      <c r="S13" s="104"/>
      <c r="T13" s="73">
        <v>2430</v>
      </c>
      <c r="U13" s="119">
        <v>1625</v>
      </c>
      <c r="V13" s="140">
        <v>1625</v>
      </c>
      <c r="W13" s="148">
        <f t="shared" si="16"/>
        <v>0.84989539748954</v>
      </c>
      <c r="X13" s="145"/>
      <c r="Y13" s="143"/>
      <c r="Z13" s="104"/>
      <c r="AA13" s="73">
        <v>1944</v>
      </c>
      <c r="AB13" s="92">
        <f t="shared" si="17"/>
        <v>1300</v>
      </c>
      <c r="AC13" s="162">
        <f t="shared" si="18"/>
        <v>0.8</v>
      </c>
      <c r="AD13" s="145"/>
      <c r="AE13" s="163"/>
      <c r="AF13" s="104"/>
    </row>
    <row r="14" ht="36" hidden="1" spans="1:32">
      <c r="A14" s="45">
        <v>230400004</v>
      </c>
      <c r="B14" s="66" t="s">
        <v>36</v>
      </c>
      <c r="C14" s="47" t="s">
        <v>20</v>
      </c>
      <c r="D14" s="48">
        <v>3000</v>
      </c>
      <c r="E14" s="64">
        <v>2250</v>
      </c>
      <c r="F14" s="50">
        <v>3000</v>
      </c>
      <c r="G14" s="65">
        <v>2250</v>
      </c>
      <c r="H14" s="52">
        <f t="shared" si="13"/>
        <v>1</v>
      </c>
      <c r="I14" s="102"/>
      <c r="J14" s="103"/>
      <c r="K14" s="104"/>
      <c r="L14" s="95">
        <f t="shared" si="14"/>
        <v>-0.25</v>
      </c>
      <c r="M14" s="73">
        <v>2700</v>
      </c>
      <c r="N14" s="105">
        <v>1912</v>
      </c>
      <c r="O14" s="106">
        <v>1912</v>
      </c>
      <c r="P14" s="56">
        <f t="shared" si="15"/>
        <v>0.849777777777778</v>
      </c>
      <c r="Q14" s="102"/>
      <c r="R14" s="143"/>
      <c r="S14" s="104"/>
      <c r="T14" s="73">
        <v>2430</v>
      </c>
      <c r="U14" s="119">
        <v>1625</v>
      </c>
      <c r="V14" s="140">
        <v>1625</v>
      </c>
      <c r="W14" s="148">
        <f t="shared" si="16"/>
        <v>0.84989539748954</v>
      </c>
      <c r="X14" s="145"/>
      <c r="Y14" s="143"/>
      <c r="Z14" s="104"/>
      <c r="AA14" s="73">
        <v>1944</v>
      </c>
      <c r="AB14" s="92">
        <f t="shared" si="17"/>
        <v>1300</v>
      </c>
      <c r="AC14" s="162">
        <f t="shared" si="18"/>
        <v>0.8</v>
      </c>
      <c r="AD14" s="145"/>
      <c r="AE14" s="163"/>
      <c r="AF14" s="104"/>
    </row>
    <row r="15" ht="24" hidden="1" spans="1:32">
      <c r="A15" s="45">
        <v>230400005</v>
      </c>
      <c r="B15" s="66" t="s">
        <v>38</v>
      </c>
      <c r="C15" s="47" t="s">
        <v>20</v>
      </c>
      <c r="D15" s="48">
        <v>3000</v>
      </c>
      <c r="E15" s="64">
        <v>2250</v>
      </c>
      <c r="F15" s="50">
        <v>3000</v>
      </c>
      <c r="G15" s="65">
        <v>2250</v>
      </c>
      <c r="H15" s="52">
        <f t="shared" si="13"/>
        <v>1</v>
      </c>
      <c r="I15" s="102"/>
      <c r="J15" s="103"/>
      <c r="K15" s="104"/>
      <c r="L15" s="95">
        <f t="shared" si="14"/>
        <v>-0.25</v>
      </c>
      <c r="M15" s="73">
        <v>2700</v>
      </c>
      <c r="N15" s="105">
        <v>1912</v>
      </c>
      <c r="O15" s="106">
        <v>1912</v>
      </c>
      <c r="P15" s="56">
        <f t="shared" si="15"/>
        <v>0.849777777777778</v>
      </c>
      <c r="Q15" s="102"/>
      <c r="R15" s="143"/>
      <c r="S15" s="104"/>
      <c r="T15" s="73">
        <v>2430</v>
      </c>
      <c r="U15" s="119">
        <v>1625</v>
      </c>
      <c r="V15" s="140">
        <v>1625</v>
      </c>
      <c r="W15" s="148">
        <f t="shared" si="16"/>
        <v>0.84989539748954</v>
      </c>
      <c r="X15" s="145"/>
      <c r="Y15" s="143"/>
      <c r="Z15" s="104"/>
      <c r="AA15" s="73">
        <v>1944</v>
      </c>
      <c r="AB15" s="92">
        <f t="shared" si="17"/>
        <v>1300</v>
      </c>
      <c r="AC15" s="162">
        <f t="shared" si="18"/>
        <v>0.8</v>
      </c>
      <c r="AD15" s="145"/>
      <c r="AE15" s="163"/>
      <c r="AF15" s="104"/>
    </row>
    <row r="16" ht="36" hidden="1" spans="1:32">
      <c r="A16" s="45">
        <v>230400006</v>
      </c>
      <c r="B16" s="66" t="s">
        <v>39</v>
      </c>
      <c r="C16" s="47" t="s">
        <v>20</v>
      </c>
      <c r="D16" s="48">
        <v>3000</v>
      </c>
      <c r="E16" s="64">
        <v>2250</v>
      </c>
      <c r="F16" s="50">
        <v>3000</v>
      </c>
      <c r="G16" s="65">
        <v>2250</v>
      </c>
      <c r="H16" s="52">
        <f t="shared" si="13"/>
        <v>1</v>
      </c>
      <c r="I16" s="102"/>
      <c r="J16" s="103"/>
      <c r="K16" s="104"/>
      <c r="L16" s="95">
        <f t="shared" si="14"/>
        <v>-0.25</v>
      </c>
      <c r="M16" s="73">
        <v>2700</v>
      </c>
      <c r="N16" s="105">
        <v>1912</v>
      </c>
      <c r="O16" s="106">
        <v>1912</v>
      </c>
      <c r="P16" s="56">
        <f t="shared" si="15"/>
        <v>0.849777777777778</v>
      </c>
      <c r="Q16" s="102"/>
      <c r="R16" s="143"/>
      <c r="S16" s="104"/>
      <c r="T16" s="73">
        <v>2430</v>
      </c>
      <c r="U16" s="119">
        <v>1625</v>
      </c>
      <c r="V16" s="140">
        <v>1625</v>
      </c>
      <c r="W16" s="148">
        <f t="shared" si="16"/>
        <v>0.84989539748954</v>
      </c>
      <c r="X16" s="145"/>
      <c r="Y16" s="143"/>
      <c r="Z16" s="104"/>
      <c r="AA16" s="73">
        <v>1944</v>
      </c>
      <c r="AB16" s="92">
        <f t="shared" si="17"/>
        <v>1300</v>
      </c>
      <c r="AC16" s="162">
        <f t="shared" si="18"/>
        <v>0.8</v>
      </c>
      <c r="AD16" s="145"/>
      <c r="AE16" s="163"/>
      <c r="AF16" s="104"/>
    </row>
    <row r="17" ht="24" hidden="1" spans="1:32">
      <c r="A17" s="45">
        <v>230400007</v>
      </c>
      <c r="B17" s="66" t="s">
        <v>40</v>
      </c>
      <c r="C17" s="47" t="s">
        <v>20</v>
      </c>
      <c r="D17" s="48">
        <v>4600</v>
      </c>
      <c r="E17" s="64">
        <v>3450</v>
      </c>
      <c r="F17" s="50">
        <v>4600</v>
      </c>
      <c r="G17" s="65">
        <v>3450</v>
      </c>
      <c r="H17" s="52">
        <f t="shared" si="13"/>
        <v>1</v>
      </c>
      <c r="I17" s="102"/>
      <c r="J17" s="103"/>
      <c r="K17" s="104"/>
      <c r="L17" s="95">
        <f t="shared" si="14"/>
        <v>-0.25</v>
      </c>
      <c r="M17" s="113">
        <v>4140</v>
      </c>
      <c r="N17" s="105">
        <v>2932</v>
      </c>
      <c r="O17" s="106">
        <v>2932</v>
      </c>
      <c r="P17" s="56">
        <f t="shared" si="15"/>
        <v>0.849855072463768</v>
      </c>
      <c r="Q17" s="102"/>
      <c r="R17" s="143"/>
      <c r="S17" s="104"/>
      <c r="T17" s="73">
        <v>3726</v>
      </c>
      <c r="U17" s="119">
        <v>2492</v>
      </c>
      <c r="V17" s="140">
        <v>2492</v>
      </c>
      <c r="W17" s="148">
        <f t="shared" si="16"/>
        <v>0.849931787175989</v>
      </c>
      <c r="X17" s="145"/>
      <c r="Y17" s="143"/>
      <c r="Z17" s="104"/>
      <c r="AA17" s="73">
        <v>2980</v>
      </c>
      <c r="AB17" s="92">
        <f t="shared" si="17"/>
        <v>1993.6</v>
      </c>
      <c r="AC17" s="162">
        <f t="shared" si="18"/>
        <v>0.8</v>
      </c>
      <c r="AD17" s="145"/>
      <c r="AE17" s="163"/>
      <c r="AF17" s="104"/>
    </row>
    <row r="18" ht="24" hidden="1" spans="1:32">
      <c r="A18" s="45">
        <v>230400008</v>
      </c>
      <c r="B18" s="66" t="s">
        <v>41</v>
      </c>
      <c r="C18" s="47" t="s">
        <v>20</v>
      </c>
      <c r="D18" s="48">
        <v>2600</v>
      </c>
      <c r="E18" s="64">
        <v>1950</v>
      </c>
      <c r="F18" s="50">
        <v>2600</v>
      </c>
      <c r="G18" s="65">
        <v>1950</v>
      </c>
      <c r="H18" s="52">
        <f t="shared" si="13"/>
        <v>1</v>
      </c>
      <c r="I18" s="111"/>
      <c r="J18" s="112"/>
      <c r="K18" s="104"/>
      <c r="L18" s="95">
        <f t="shared" si="14"/>
        <v>-0.25</v>
      </c>
      <c r="M18" s="73">
        <v>2340</v>
      </c>
      <c r="N18" s="105">
        <v>1657</v>
      </c>
      <c r="O18" s="106">
        <v>1657</v>
      </c>
      <c r="P18" s="56">
        <f t="shared" si="15"/>
        <v>0.84974358974359</v>
      </c>
      <c r="Q18" s="102"/>
      <c r="R18" s="143"/>
      <c r="S18" s="104"/>
      <c r="T18" s="73">
        <v>2106</v>
      </c>
      <c r="U18" s="119">
        <v>1408</v>
      </c>
      <c r="V18" s="140">
        <v>1408</v>
      </c>
      <c r="W18" s="148">
        <f t="shared" si="16"/>
        <v>0.849728424864212</v>
      </c>
      <c r="X18" s="145"/>
      <c r="Y18" s="143"/>
      <c r="Z18" s="104"/>
      <c r="AA18" s="73">
        <v>1684</v>
      </c>
      <c r="AB18" s="92">
        <f t="shared" si="17"/>
        <v>1126.4</v>
      </c>
      <c r="AC18" s="162">
        <f t="shared" si="18"/>
        <v>0.8</v>
      </c>
      <c r="AD18" s="145"/>
      <c r="AE18" s="163"/>
      <c r="AF18" s="104"/>
    </row>
    <row r="19" ht="24" hidden="1" spans="1:32">
      <c r="A19" s="45">
        <v>230400009</v>
      </c>
      <c r="B19" s="66" t="s">
        <v>42</v>
      </c>
      <c r="C19" s="47" t="s">
        <v>20</v>
      </c>
      <c r="D19" s="48">
        <v>3000</v>
      </c>
      <c r="E19" s="64">
        <v>2250</v>
      </c>
      <c r="F19" s="67">
        <v>3000</v>
      </c>
      <c r="G19" s="65">
        <v>2250</v>
      </c>
      <c r="H19" s="52">
        <f t="shared" si="13"/>
        <v>1</v>
      </c>
      <c r="I19" s="111"/>
      <c r="J19" s="112"/>
      <c r="K19" s="104"/>
      <c r="L19" s="95">
        <f t="shared" si="14"/>
        <v>-0.25</v>
      </c>
      <c r="M19" s="73">
        <v>2550</v>
      </c>
      <c r="N19" s="105">
        <v>1912</v>
      </c>
      <c r="O19" s="106">
        <v>1912</v>
      </c>
      <c r="P19" s="56">
        <f t="shared" si="15"/>
        <v>0.849777777777778</v>
      </c>
      <c r="Q19" s="102"/>
      <c r="R19" s="143"/>
      <c r="S19" s="104"/>
      <c r="T19" s="73">
        <v>2295</v>
      </c>
      <c r="U19" s="119">
        <v>1625</v>
      </c>
      <c r="V19" s="140">
        <v>1625</v>
      </c>
      <c r="W19" s="148">
        <f t="shared" si="16"/>
        <v>0.84989539748954</v>
      </c>
      <c r="X19" s="145"/>
      <c r="Y19" s="143"/>
      <c r="Z19" s="104"/>
      <c r="AA19" s="73">
        <v>1836</v>
      </c>
      <c r="AB19" s="92">
        <f t="shared" si="17"/>
        <v>1300</v>
      </c>
      <c r="AC19" s="162">
        <f t="shared" si="18"/>
        <v>0.8</v>
      </c>
      <c r="AD19" s="145"/>
      <c r="AE19" s="163"/>
      <c r="AF19" s="104"/>
    </row>
    <row r="20" ht="84" hidden="1" spans="1:32">
      <c r="A20" s="45">
        <v>230400010</v>
      </c>
      <c r="B20" s="66" t="s">
        <v>756</v>
      </c>
      <c r="C20" s="47" t="s">
        <v>757</v>
      </c>
      <c r="D20" s="48">
        <v>3100</v>
      </c>
      <c r="E20" s="64">
        <v>2320</v>
      </c>
      <c r="F20" s="67">
        <v>3100</v>
      </c>
      <c r="G20" s="65">
        <v>2320</v>
      </c>
      <c r="H20" s="52">
        <f t="shared" si="13"/>
        <v>1</v>
      </c>
      <c r="I20" s="111"/>
      <c r="J20" s="112"/>
      <c r="K20" s="104"/>
      <c r="L20" s="95">
        <f t="shared" si="14"/>
        <v>-0.251612903225806</v>
      </c>
      <c r="M20" s="73">
        <v>2790</v>
      </c>
      <c r="N20" s="105">
        <v>1972</v>
      </c>
      <c r="O20" s="106">
        <v>1972</v>
      </c>
      <c r="P20" s="56">
        <f t="shared" si="15"/>
        <v>0.85</v>
      </c>
      <c r="Q20" s="102"/>
      <c r="R20" s="143"/>
      <c r="S20" s="104"/>
      <c r="T20" s="73">
        <v>2511</v>
      </c>
      <c r="U20" s="119">
        <v>1676</v>
      </c>
      <c r="V20" s="140">
        <v>1676</v>
      </c>
      <c r="W20" s="148">
        <f t="shared" si="16"/>
        <v>0.849898580121704</v>
      </c>
      <c r="X20" s="145"/>
      <c r="Y20" s="143"/>
      <c r="Z20" s="104"/>
      <c r="AA20" s="73">
        <v>2008</v>
      </c>
      <c r="AB20" s="92">
        <f t="shared" si="17"/>
        <v>1340.8</v>
      </c>
      <c r="AC20" s="162">
        <f t="shared" si="18"/>
        <v>0.8</v>
      </c>
      <c r="AD20" s="145"/>
      <c r="AE20" s="163"/>
      <c r="AF20" s="104"/>
    </row>
    <row r="21" s="5" customFormat="1" ht="108" hidden="1" customHeight="1" spans="1:32">
      <c r="A21" s="45" t="s">
        <v>758</v>
      </c>
      <c r="B21" s="66" t="s">
        <v>759</v>
      </c>
      <c r="C21" s="47" t="s">
        <v>757</v>
      </c>
      <c r="D21" s="48">
        <v>5500</v>
      </c>
      <c r="E21" s="64">
        <v>4120</v>
      </c>
      <c r="F21" s="48">
        <v>5500</v>
      </c>
      <c r="G21" s="65">
        <v>4120</v>
      </c>
      <c r="H21" s="52">
        <f t="shared" si="13"/>
        <v>1</v>
      </c>
      <c r="I21" s="114"/>
      <c r="J21" s="103"/>
      <c r="K21" s="104"/>
      <c r="L21" s="95">
        <f t="shared" si="14"/>
        <v>-0.250909090909091</v>
      </c>
      <c r="M21" s="115">
        <v>5500</v>
      </c>
      <c r="N21" s="105">
        <f>N20*1.7</f>
        <v>3352.4</v>
      </c>
      <c r="O21" s="106">
        <f>O20*1.7</f>
        <v>3352.4</v>
      </c>
      <c r="P21" s="56">
        <f t="shared" si="15"/>
        <v>0.81368932038835</v>
      </c>
      <c r="Q21" s="114"/>
      <c r="R21" s="143"/>
      <c r="S21" s="104"/>
      <c r="T21" s="115">
        <v>5500</v>
      </c>
      <c r="U21" s="100">
        <v>2849</v>
      </c>
      <c r="V21" s="149">
        <f>V20*1.7</f>
        <v>2849.2</v>
      </c>
      <c r="W21" s="148">
        <f t="shared" si="16"/>
        <v>0.849838921369765</v>
      </c>
      <c r="X21" s="150"/>
      <c r="Y21" s="143"/>
      <c r="Z21" s="104"/>
      <c r="AA21" s="115">
        <v>5500</v>
      </c>
      <c r="AB21" s="92">
        <f t="shared" si="17"/>
        <v>2279.2</v>
      </c>
      <c r="AC21" s="162">
        <f t="shared" si="18"/>
        <v>0.8</v>
      </c>
      <c r="AD21" s="150"/>
      <c r="AE21" s="168"/>
      <c r="AF21" s="104"/>
    </row>
    <row r="22" ht="60" hidden="1" spans="1:32">
      <c r="A22" s="45">
        <v>250306013</v>
      </c>
      <c r="B22" s="46" t="s">
        <v>48</v>
      </c>
      <c r="C22" s="47" t="s">
        <v>50</v>
      </c>
      <c r="D22" s="48">
        <v>80</v>
      </c>
      <c r="E22" s="64">
        <v>60</v>
      </c>
      <c r="F22" s="67">
        <v>80</v>
      </c>
      <c r="G22" s="65">
        <v>60</v>
      </c>
      <c r="H22" s="52">
        <f t="shared" si="13"/>
        <v>1</v>
      </c>
      <c r="I22" s="102"/>
      <c r="J22" s="103">
        <f t="shared" ref="J22:J35" si="19">G22-F22</f>
        <v>-20</v>
      </c>
      <c r="K22" s="104">
        <f t="shared" ref="K22:K35" si="20">J22*I22</f>
        <v>0</v>
      </c>
      <c r="L22" s="95">
        <f>G22/F22-1+AVERAGE(L34)</f>
        <v>-0.5</v>
      </c>
      <c r="M22" s="111">
        <v>70</v>
      </c>
      <c r="N22" s="116">
        <v>51</v>
      </c>
      <c r="O22" s="117">
        <v>51</v>
      </c>
      <c r="P22" s="52">
        <f t="shared" si="15"/>
        <v>0.85</v>
      </c>
      <c r="Q22" s="102">
        <v>142415</v>
      </c>
      <c r="R22" s="143">
        <f t="shared" ref="R22:R35" si="21">N22-M22</f>
        <v>-19</v>
      </c>
      <c r="S22" s="104">
        <f t="shared" ref="S22:S35" si="22">R22*Q22</f>
        <v>-2705885</v>
      </c>
      <c r="T22" s="111">
        <v>63</v>
      </c>
      <c r="U22" s="119">
        <v>43</v>
      </c>
      <c r="V22" s="140">
        <v>43</v>
      </c>
      <c r="W22" s="144">
        <f t="shared" si="16"/>
        <v>0.843137254901961</v>
      </c>
      <c r="X22" s="145">
        <v>1026</v>
      </c>
      <c r="Y22" s="143">
        <f t="shared" ref="Y22:Y35" si="23">U22-T22</f>
        <v>-20</v>
      </c>
      <c r="Z22" s="104">
        <f t="shared" ref="Z22:Z35" si="24">Y22*X22</f>
        <v>-20520</v>
      </c>
      <c r="AA22" s="73">
        <v>50</v>
      </c>
      <c r="AB22" s="92">
        <f t="shared" si="17"/>
        <v>34.4</v>
      </c>
      <c r="AC22" s="162">
        <f t="shared" si="18"/>
        <v>0.8</v>
      </c>
      <c r="AD22" s="145">
        <v>8423</v>
      </c>
      <c r="AE22" s="163">
        <f t="shared" ref="AE22:AE35" si="25">AB22-AA22</f>
        <v>-15.6</v>
      </c>
      <c r="AF22" s="104">
        <f t="shared" ref="AF22:AF35" si="26">AE22*AD22</f>
        <v>-131398.8</v>
      </c>
    </row>
    <row r="23" s="4" customFormat="1" ht="84" hidden="1" spans="1:32">
      <c r="A23" s="45" t="s">
        <v>733</v>
      </c>
      <c r="B23" s="46" t="s">
        <v>734</v>
      </c>
      <c r="C23" s="47" t="s">
        <v>50</v>
      </c>
      <c r="D23" s="68">
        <v>300</v>
      </c>
      <c r="E23" s="69">
        <v>210</v>
      </c>
      <c r="F23" s="54">
        <v>300</v>
      </c>
      <c r="G23" s="70">
        <v>210</v>
      </c>
      <c r="H23" s="56">
        <f t="shared" si="13"/>
        <v>1</v>
      </c>
      <c r="I23" s="102">
        <v>40126</v>
      </c>
      <c r="J23" s="107">
        <f t="shared" si="19"/>
        <v>-90</v>
      </c>
      <c r="K23" s="104">
        <f t="shared" si="20"/>
        <v>-3611340</v>
      </c>
      <c r="L23" s="108">
        <f t="shared" ref="L23:L35" si="27">G23/F23-1</f>
        <v>-0.3</v>
      </c>
      <c r="M23" s="109">
        <v>290</v>
      </c>
      <c r="N23" s="116">
        <f>INT(E23*0.87)</f>
        <v>182</v>
      </c>
      <c r="O23" s="117"/>
      <c r="P23" s="56">
        <f t="shared" si="15"/>
        <v>0.866666666666667</v>
      </c>
      <c r="Q23" s="102">
        <v>16566</v>
      </c>
      <c r="R23" s="146">
        <f t="shared" si="21"/>
        <v>-108</v>
      </c>
      <c r="S23" s="104">
        <f t="shared" si="22"/>
        <v>-1789128</v>
      </c>
      <c r="T23" s="73">
        <v>283</v>
      </c>
      <c r="U23" s="116">
        <f>INT(N23*0.89)</f>
        <v>161</v>
      </c>
      <c r="V23" s="151"/>
      <c r="W23" s="148">
        <f t="shared" si="16"/>
        <v>0.884615384615385</v>
      </c>
      <c r="X23" s="102"/>
      <c r="Y23" s="146">
        <f t="shared" si="23"/>
        <v>-122</v>
      </c>
      <c r="Z23" s="166">
        <f t="shared" si="24"/>
        <v>0</v>
      </c>
      <c r="AA23" s="73">
        <v>270</v>
      </c>
      <c r="AB23" s="92">
        <f t="shared" si="17"/>
        <v>128.8</v>
      </c>
      <c r="AC23" s="169">
        <f t="shared" si="18"/>
        <v>0.8</v>
      </c>
      <c r="AD23" s="102"/>
      <c r="AE23" s="167">
        <f t="shared" si="25"/>
        <v>-141.2</v>
      </c>
      <c r="AF23" s="166">
        <f t="shared" si="26"/>
        <v>0</v>
      </c>
    </row>
    <row r="24" ht="84" hidden="1" spans="1:32">
      <c r="A24" s="71" t="s">
        <v>735</v>
      </c>
      <c r="B24" s="46" t="s">
        <v>736</v>
      </c>
      <c r="C24" s="47" t="s">
        <v>50</v>
      </c>
      <c r="D24" s="68">
        <v>280</v>
      </c>
      <c r="E24" s="69">
        <v>180</v>
      </c>
      <c r="F24" s="50">
        <v>280</v>
      </c>
      <c r="G24" s="70">
        <v>180</v>
      </c>
      <c r="H24" s="52">
        <f t="shared" si="13"/>
        <v>1</v>
      </c>
      <c r="I24" s="102">
        <v>16363</v>
      </c>
      <c r="J24" s="103">
        <f t="shared" si="19"/>
        <v>-100</v>
      </c>
      <c r="K24" s="104">
        <f t="shared" si="20"/>
        <v>-1636300</v>
      </c>
      <c r="L24" s="95">
        <f t="shared" si="27"/>
        <v>-0.357142857142857</v>
      </c>
      <c r="M24" s="113">
        <v>270</v>
      </c>
      <c r="N24" s="116">
        <v>160</v>
      </c>
      <c r="O24" s="117">
        <f>O22+200</f>
        <v>251</v>
      </c>
      <c r="P24" s="52">
        <f t="shared" si="15"/>
        <v>0.888888888888889</v>
      </c>
      <c r="Q24" s="102">
        <v>31047</v>
      </c>
      <c r="R24" s="143">
        <f t="shared" si="21"/>
        <v>-110</v>
      </c>
      <c r="S24" s="104">
        <f t="shared" si="22"/>
        <v>-3415170</v>
      </c>
      <c r="T24" s="73">
        <v>263</v>
      </c>
      <c r="U24" s="119">
        <f>INT(N24*0.9)</f>
        <v>144</v>
      </c>
      <c r="V24" s="152">
        <f>V22+200</f>
        <v>243</v>
      </c>
      <c r="W24" s="144">
        <f t="shared" si="16"/>
        <v>0.9</v>
      </c>
      <c r="X24" s="145"/>
      <c r="Y24" s="143">
        <f t="shared" si="23"/>
        <v>-119</v>
      </c>
      <c r="Z24" s="104">
        <f t="shared" si="24"/>
        <v>0</v>
      </c>
      <c r="AA24" s="73">
        <v>250</v>
      </c>
      <c r="AB24" s="92">
        <f t="shared" si="17"/>
        <v>115.2</v>
      </c>
      <c r="AC24" s="162">
        <f t="shared" si="18"/>
        <v>0.8</v>
      </c>
      <c r="AD24" s="145"/>
      <c r="AE24" s="163">
        <f t="shared" si="25"/>
        <v>-134.8</v>
      </c>
      <c r="AF24" s="104">
        <f t="shared" si="26"/>
        <v>0</v>
      </c>
    </row>
    <row r="25" ht="36" hidden="1" spans="1:32">
      <c r="A25" s="45">
        <v>250310001</v>
      </c>
      <c r="B25" s="66" t="s">
        <v>52</v>
      </c>
      <c r="C25" s="47" t="s">
        <v>50</v>
      </c>
      <c r="D25" s="48">
        <v>20</v>
      </c>
      <c r="E25" s="69">
        <v>15</v>
      </c>
      <c r="F25" s="50">
        <v>20</v>
      </c>
      <c r="G25" s="70">
        <v>15</v>
      </c>
      <c r="H25" s="52">
        <f t="shared" si="13"/>
        <v>1</v>
      </c>
      <c r="I25" s="102"/>
      <c r="J25" s="103">
        <f t="shared" si="19"/>
        <v>-5</v>
      </c>
      <c r="K25" s="104">
        <f t="shared" si="20"/>
        <v>0</v>
      </c>
      <c r="L25" s="95">
        <f t="shared" si="27"/>
        <v>-0.25</v>
      </c>
      <c r="M25" s="113">
        <v>18</v>
      </c>
      <c r="N25" s="105">
        <f t="shared" ref="N25:N34" si="28">INT(G25*0.87)</f>
        <v>13</v>
      </c>
      <c r="O25" s="117">
        <v>13</v>
      </c>
      <c r="P25" s="52">
        <f t="shared" si="15"/>
        <v>0.866666666666667</v>
      </c>
      <c r="Q25" s="102">
        <v>91743</v>
      </c>
      <c r="R25" s="143">
        <f t="shared" si="21"/>
        <v>-5</v>
      </c>
      <c r="S25" s="104">
        <f t="shared" si="22"/>
        <v>-458715</v>
      </c>
      <c r="T25" s="73">
        <v>16</v>
      </c>
      <c r="U25" s="119">
        <v>11</v>
      </c>
      <c r="V25" s="140">
        <v>11</v>
      </c>
      <c r="W25" s="144">
        <f t="shared" si="16"/>
        <v>0.846153846153846</v>
      </c>
      <c r="X25" s="145">
        <v>62</v>
      </c>
      <c r="Y25" s="143">
        <f t="shared" si="23"/>
        <v>-5</v>
      </c>
      <c r="Z25" s="104">
        <f t="shared" si="24"/>
        <v>-310</v>
      </c>
      <c r="AA25" s="73">
        <v>12.8</v>
      </c>
      <c r="AB25" s="92">
        <f t="shared" si="17"/>
        <v>8.8</v>
      </c>
      <c r="AC25" s="162">
        <f t="shared" si="18"/>
        <v>0.8</v>
      </c>
      <c r="AD25" s="145">
        <v>4814</v>
      </c>
      <c r="AE25" s="163">
        <f t="shared" si="25"/>
        <v>-4</v>
      </c>
      <c r="AF25" s="104">
        <f t="shared" si="26"/>
        <v>-19256</v>
      </c>
    </row>
    <row r="26" ht="60" hidden="1" spans="1:32">
      <c r="A26" s="71" t="s">
        <v>737</v>
      </c>
      <c r="B26" s="72" t="s">
        <v>738</v>
      </c>
      <c r="C26" s="47" t="s">
        <v>50</v>
      </c>
      <c r="D26" s="68">
        <v>60</v>
      </c>
      <c r="E26" s="69">
        <v>45</v>
      </c>
      <c r="F26" s="50">
        <v>60</v>
      </c>
      <c r="G26" s="70">
        <v>45</v>
      </c>
      <c r="H26" s="52">
        <f t="shared" si="13"/>
        <v>1</v>
      </c>
      <c r="I26" s="102">
        <v>97255</v>
      </c>
      <c r="J26" s="103">
        <f t="shared" si="19"/>
        <v>-15</v>
      </c>
      <c r="K26" s="104">
        <f t="shared" si="20"/>
        <v>-1458825</v>
      </c>
      <c r="L26" s="95">
        <f t="shared" si="27"/>
        <v>-0.25</v>
      </c>
      <c r="M26" s="113">
        <v>54</v>
      </c>
      <c r="N26" s="105">
        <f>N25*3</f>
        <v>39</v>
      </c>
      <c r="O26" s="117">
        <v>39</v>
      </c>
      <c r="P26" s="52">
        <f t="shared" si="15"/>
        <v>0.866666666666667</v>
      </c>
      <c r="Q26" s="102">
        <v>34969</v>
      </c>
      <c r="R26" s="143">
        <f t="shared" si="21"/>
        <v>-15</v>
      </c>
      <c r="S26" s="104">
        <f t="shared" si="22"/>
        <v>-524535</v>
      </c>
      <c r="T26" s="73">
        <f t="shared" ref="T26:T30" si="29">T25*3</f>
        <v>48</v>
      </c>
      <c r="U26" s="119">
        <v>33</v>
      </c>
      <c r="V26" s="140">
        <v>33</v>
      </c>
      <c r="W26" s="144">
        <f t="shared" si="16"/>
        <v>0.846153846153846</v>
      </c>
      <c r="X26" s="145"/>
      <c r="Y26" s="143">
        <f t="shared" si="23"/>
        <v>-15</v>
      </c>
      <c r="Z26" s="104">
        <f t="shared" si="24"/>
        <v>0</v>
      </c>
      <c r="AA26" s="73">
        <f t="shared" ref="AA26:AA30" si="30">AA25*3</f>
        <v>38.4</v>
      </c>
      <c r="AB26" s="105">
        <f t="shared" ref="AB26:AB30" si="31">AB25*3</f>
        <v>26.4</v>
      </c>
      <c r="AC26" s="162">
        <f t="shared" si="18"/>
        <v>0.8</v>
      </c>
      <c r="AD26" s="145"/>
      <c r="AE26" s="163">
        <f t="shared" si="25"/>
        <v>-12</v>
      </c>
      <c r="AF26" s="104">
        <f t="shared" si="26"/>
        <v>0</v>
      </c>
    </row>
    <row r="27" ht="36" hidden="1" spans="1:32">
      <c r="A27" s="45">
        <v>250310010</v>
      </c>
      <c r="B27" s="66" t="s">
        <v>739</v>
      </c>
      <c r="C27" s="47" t="s">
        <v>50</v>
      </c>
      <c r="D27" s="48">
        <v>20</v>
      </c>
      <c r="E27" s="69">
        <v>15</v>
      </c>
      <c r="F27" s="50">
        <v>20</v>
      </c>
      <c r="G27" s="70">
        <v>15</v>
      </c>
      <c r="H27" s="52">
        <f t="shared" si="13"/>
        <v>1</v>
      </c>
      <c r="I27" s="102"/>
      <c r="J27" s="103">
        <f t="shared" si="19"/>
        <v>-5</v>
      </c>
      <c r="K27" s="104">
        <f t="shared" si="20"/>
        <v>0</v>
      </c>
      <c r="L27" s="95">
        <f t="shared" si="27"/>
        <v>-0.25</v>
      </c>
      <c r="M27" s="113">
        <v>18</v>
      </c>
      <c r="N27" s="105">
        <f t="shared" si="28"/>
        <v>13</v>
      </c>
      <c r="O27" s="117">
        <v>13</v>
      </c>
      <c r="P27" s="52">
        <f t="shared" si="15"/>
        <v>0.866666666666667</v>
      </c>
      <c r="Q27" s="102">
        <v>6531</v>
      </c>
      <c r="R27" s="143">
        <f t="shared" si="21"/>
        <v>-5</v>
      </c>
      <c r="S27" s="104">
        <f t="shared" si="22"/>
        <v>-32655</v>
      </c>
      <c r="T27" s="73">
        <v>16</v>
      </c>
      <c r="U27" s="119">
        <v>11</v>
      </c>
      <c r="V27" s="140">
        <v>11</v>
      </c>
      <c r="W27" s="144">
        <f t="shared" si="16"/>
        <v>0.846153846153846</v>
      </c>
      <c r="X27" s="145">
        <v>3</v>
      </c>
      <c r="Y27" s="143">
        <f t="shared" si="23"/>
        <v>-5</v>
      </c>
      <c r="Z27" s="104">
        <f t="shared" si="24"/>
        <v>-15</v>
      </c>
      <c r="AA27" s="73">
        <v>12.8</v>
      </c>
      <c r="AB27" s="92">
        <f t="shared" ref="AB27:AB31" si="32">U27*0.8</f>
        <v>8.8</v>
      </c>
      <c r="AC27" s="162">
        <f t="shared" si="18"/>
        <v>0.8</v>
      </c>
      <c r="AD27" s="145">
        <v>1849</v>
      </c>
      <c r="AE27" s="163">
        <f t="shared" si="25"/>
        <v>-4</v>
      </c>
      <c r="AF27" s="104">
        <f t="shared" si="26"/>
        <v>-7396</v>
      </c>
    </row>
    <row r="28" ht="48" hidden="1" spans="1:32">
      <c r="A28" s="71" t="s">
        <v>740</v>
      </c>
      <c r="B28" s="73" t="s">
        <v>741</v>
      </c>
      <c r="C28" s="47" t="s">
        <v>50</v>
      </c>
      <c r="D28" s="48">
        <v>60</v>
      </c>
      <c r="E28" s="69">
        <v>45</v>
      </c>
      <c r="F28" s="50">
        <v>60</v>
      </c>
      <c r="G28" s="70">
        <v>45</v>
      </c>
      <c r="H28" s="52">
        <f t="shared" si="13"/>
        <v>1</v>
      </c>
      <c r="I28" s="102">
        <v>2239.9</v>
      </c>
      <c r="J28" s="103">
        <f t="shared" si="19"/>
        <v>-15</v>
      </c>
      <c r="K28" s="104">
        <f t="shared" si="20"/>
        <v>-33598.5</v>
      </c>
      <c r="L28" s="95">
        <f t="shared" si="27"/>
        <v>-0.25</v>
      </c>
      <c r="M28" s="113">
        <v>54</v>
      </c>
      <c r="N28" s="105">
        <f t="shared" si="28"/>
        <v>39</v>
      </c>
      <c r="O28" s="117">
        <v>39</v>
      </c>
      <c r="P28" s="52">
        <f t="shared" si="15"/>
        <v>0.866666666666667</v>
      </c>
      <c r="Q28" s="102">
        <v>1065</v>
      </c>
      <c r="R28" s="143">
        <f t="shared" si="21"/>
        <v>-15</v>
      </c>
      <c r="S28" s="104">
        <f t="shared" si="22"/>
        <v>-15975</v>
      </c>
      <c r="T28" s="73">
        <f t="shared" si="29"/>
        <v>48</v>
      </c>
      <c r="U28" s="119">
        <v>33</v>
      </c>
      <c r="V28" s="140">
        <v>33</v>
      </c>
      <c r="W28" s="144">
        <f t="shared" si="16"/>
        <v>0.846153846153846</v>
      </c>
      <c r="X28" s="145"/>
      <c r="Y28" s="143">
        <f t="shared" si="23"/>
        <v>-15</v>
      </c>
      <c r="Z28" s="104">
        <f t="shared" si="24"/>
        <v>0</v>
      </c>
      <c r="AA28" s="73">
        <f t="shared" si="30"/>
        <v>38.4</v>
      </c>
      <c r="AB28" s="105">
        <f t="shared" si="31"/>
        <v>26.4</v>
      </c>
      <c r="AC28" s="162">
        <f t="shared" si="18"/>
        <v>0.8</v>
      </c>
      <c r="AD28" s="145"/>
      <c r="AE28" s="163">
        <f t="shared" si="25"/>
        <v>-12</v>
      </c>
      <c r="AF28" s="104">
        <f t="shared" si="26"/>
        <v>0</v>
      </c>
    </row>
    <row r="29" ht="48" hidden="1" spans="1:32">
      <c r="A29" s="45">
        <v>250310011</v>
      </c>
      <c r="B29" s="66" t="s">
        <v>742</v>
      </c>
      <c r="C29" s="47" t="s">
        <v>50</v>
      </c>
      <c r="D29" s="48">
        <v>20</v>
      </c>
      <c r="E29" s="69">
        <v>15</v>
      </c>
      <c r="F29" s="50">
        <v>20</v>
      </c>
      <c r="G29" s="70">
        <v>15</v>
      </c>
      <c r="H29" s="52">
        <f t="shared" si="13"/>
        <v>1</v>
      </c>
      <c r="I29" s="102"/>
      <c r="J29" s="103">
        <f t="shared" si="19"/>
        <v>-5</v>
      </c>
      <c r="K29" s="104">
        <f t="shared" si="20"/>
        <v>0</v>
      </c>
      <c r="L29" s="95">
        <f t="shared" si="27"/>
        <v>-0.25</v>
      </c>
      <c r="M29" s="113">
        <v>18</v>
      </c>
      <c r="N29" s="105">
        <f t="shared" si="28"/>
        <v>13</v>
      </c>
      <c r="O29" s="117">
        <v>13</v>
      </c>
      <c r="P29" s="52">
        <f t="shared" si="15"/>
        <v>0.866666666666667</v>
      </c>
      <c r="Q29" s="102">
        <v>5235</v>
      </c>
      <c r="R29" s="143">
        <f t="shared" si="21"/>
        <v>-5</v>
      </c>
      <c r="S29" s="104">
        <f t="shared" si="22"/>
        <v>-26175</v>
      </c>
      <c r="T29" s="73">
        <v>16</v>
      </c>
      <c r="U29" s="119">
        <v>11</v>
      </c>
      <c r="V29" s="140">
        <v>11</v>
      </c>
      <c r="W29" s="144">
        <f t="shared" si="16"/>
        <v>0.846153846153846</v>
      </c>
      <c r="X29" s="145">
        <v>3</v>
      </c>
      <c r="Y29" s="143">
        <f t="shared" si="23"/>
        <v>-5</v>
      </c>
      <c r="Z29" s="104">
        <f t="shared" si="24"/>
        <v>-15</v>
      </c>
      <c r="AA29" s="73">
        <v>12.8</v>
      </c>
      <c r="AB29" s="92">
        <f t="shared" si="32"/>
        <v>8.8</v>
      </c>
      <c r="AC29" s="162">
        <f t="shared" si="18"/>
        <v>0.8</v>
      </c>
      <c r="AD29" s="145">
        <v>1946</v>
      </c>
      <c r="AE29" s="163">
        <f t="shared" si="25"/>
        <v>-4</v>
      </c>
      <c r="AF29" s="104">
        <f t="shared" si="26"/>
        <v>-7784</v>
      </c>
    </row>
    <row r="30" ht="60" hidden="1" spans="1:32">
      <c r="A30" s="45" t="s">
        <v>743</v>
      </c>
      <c r="B30" s="66" t="s">
        <v>744</v>
      </c>
      <c r="C30" s="47" t="s">
        <v>50</v>
      </c>
      <c r="D30" s="48">
        <v>60</v>
      </c>
      <c r="E30" s="69">
        <v>45</v>
      </c>
      <c r="F30" s="54">
        <v>60</v>
      </c>
      <c r="G30" s="70">
        <v>45</v>
      </c>
      <c r="H30" s="52">
        <f t="shared" si="13"/>
        <v>1</v>
      </c>
      <c r="I30" s="102">
        <v>2159.9</v>
      </c>
      <c r="J30" s="103">
        <f t="shared" si="19"/>
        <v>-15</v>
      </c>
      <c r="K30" s="104">
        <f t="shared" si="20"/>
        <v>-32398.5</v>
      </c>
      <c r="L30" s="95">
        <f t="shared" si="27"/>
        <v>-0.25</v>
      </c>
      <c r="M30" s="109">
        <v>54</v>
      </c>
      <c r="N30" s="105">
        <f t="shared" si="28"/>
        <v>39</v>
      </c>
      <c r="O30" s="117">
        <v>39</v>
      </c>
      <c r="P30" s="52">
        <f t="shared" si="15"/>
        <v>0.866666666666667</v>
      </c>
      <c r="Q30" s="102">
        <v>878</v>
      </c>
      <c r="R30" s="143">
        <f t="shared" si="21"/>
        <v>-15</v>
      </c>
      <c r="S30" s="104">
        <f t="shared" si="22"/>
        <v>-13170</v>
      </c>
      <c r="T30" s="73">
        <f t="shared" si="29"/>
        <v>48</v>
      </c>
      <c r="U30" s="119">
        <v>33</v>
      </c>
      <c r="V30" s="140">
        <v>33</v>
      </c>
      <c r="W30" s="144">
        <f t="shared" si="16"/>
        <v>0.846153846153846</v>
      </c>
      <c r="X30" s="145"/>
      <c r="Y30" s="143">
        <f t="shared" si="23"/>
        <v>-15</v>
      </c>
      <c r="Z30" s="104">
        <f t="shared" si="24"/>
        <v>0</v>
      </c>
      <c r="AA30" s="73">
        <f t="shared" si="30"/>
        <v>38.4</v>
      </c>
      <c r="AB30" s="105">
        <f t="shared" si="31"/>
        <v>26.4</v>
      </c>
      <c r="AC30" s="162">
        <f t="shared" si="18"/>
        <v>0.8</v>
      </c>
      <c r="AD30" s="145"/>
      <c r="AE30" s="163">
        <f t="shared" si="25"/>
        <v>-12</v>
      </c>
      <c r="AF30" s="104">
        <f t="shared" si="26"/>
        <v>0</v>
      </c>
    </row>
    <row r="31" ht="48" hidden="1" spans="1:32">
      <c r="A31" s="45">
        <v>250310013</v>
      </c>
      <c r="B31" s="66" t="s">
        <v>745</v>
      </c>
      <c r="C31" s="47" t="s">
        <v>50</v>
      </c>
      <c r="D31" s="48">
        <v>20</v>
      </c>
      <c r="E31" s="69">
        <v>15</v>
      </c>
      <c r="F31" s="50">
        <v>20</v>
      </c>
      <c r="G31" s="70">
        <v>15</v>
      </c>
      <c r="H31" s="52">
        <f t="shared" si="13"/>
        <v>1</v>
      </c>
      <c r="I31" s="102"/>
      <c r="J31" s="103">
        <f t="shared" si="19"/>
        <v>-5</v>
      </c>
      <c r="K31" s="104">
        <f t="shared" si="20"/>
        <v>0</v>
      </c>
      <c r="L31" s="95">
        <f t="shared" si="27"/>
        <v>-0.25</v>
      </c>
      <c r="M31" s="113">
        <v>18</v>
      </c>
      <c r="N31" s="105">
        <f t="shared" si="28"/>
        <v>13</v>
      </c>
      <c r="O31" s="117">
        <v>13</v>
      </c>
      <c r="P31" s="52">
        <f t="shared" si="15"/>
        <v>0.866666666666667</v>
      </c>
      <c r="Q31" s="102">
        <v>84314</v>
      </c>
      <c r="R31" s="143">
        <f t="shared" si="21"/>
        <v>-5</v>
      </c>
      <c r="S31" s="104">
        <f t="shared" si="22"/>
        <v>-421570</v>
      </c>
      <c r="T31" s="73">
        <v>16</v>
      </c>
      <c r="U31" s="119">
        <v>11</v>
      </c>
      <c r="V31" s="140">
        <v>11</v>
      </c>
      <c r="W31" s="144">
        <f t="shared" si="16"/>
        <v>0.846153846153846</v>
      </c>
      <c r="X31" s="145">
        <v>41</v>
      </c>
      <c r="Y31" s="143">
        <f t="shared" si="23"/>
        <v>-5</v>
      </c>
      <c r="Z31" s="104">
        <f t="shared" si="24"/>
        <v>-205</v>
      </c>
      <c r="AA31" s="73">
        <v>12.8</v>
      </c>
      <c r="AB31" s="92">
        <f t="shared" si="32"/>
        <v>8.8</v>
      </c>
      <c r="AC31" s="162">
        <f t="shared" si="18"/>
        <v>0.8</v>
      </c>
      <c r="AD31" s="145">
        <v>5687</v>
      </c>
      <c r="AE31" s="163">
        <f t="shared" si="25"/>
        <v>-4</v>
      </c>
      <c r="AF31" s="104">
        <f t="shared" si="26"/>
        <v>-22748</v>
      </c>
    </row>
    <row r="32" ht="60" hidden="1" spans="1:32">
      <c r="A32" s="45" t="s">
        <v>746</v>
      </c>
      <c r="B32" s="66" t="s">
        <v>747</v>
      </c>
      <c r="C32" s="47" t="s">
        <v>50</v>
      </c>
      <c r="D32" s="48">
        <v>60</v>
      </c>
      <c r="E32" s="69">
        <v>45</v>
      </c>
      <c r="F32" s="54">
        <v>60</v>
      </c>
      <c r="G32" s="70">
        <v>45</v>
      </c>
      <c r="H32" s="52">
        <f t="shared" si="13"/>
        <v>1</v>
      </c>
      <c r="I32" s="102">
        <v>84879.9</v>
      </c>
      <c r="J32" s="103">
        <f t="shared" si="19"/>
        <v>-15</v>
      </c>
      <c r="K32" s="104">
        <f t="shared" si="20"/>
        <v>-1273198.5</v>
      </c>
      <c r="L32" s="95">
        <f t="shared" si="27"/>
        <v>-0.25</v>
      </c>
      <c r="M32" s="109">
        <v>54</v>
      </c>
      <c r="N32" s="105">
        <f t="shared" si="28"/>
        <v>39</v>
      </c>
      <c r="O32" s="117">
        <v>39</v>
      </c>
      <c r="P32" s="52">
        <f t="shared" si="15"/>
        <v>0.866666666666667</v>
      </c>
      <c r="Q32" s="102">
        <v>35213</v>
      </c>
      <c r="R32" s="143">
        <f t="shared" si="21"/>
        <v>-15</v>
      </c>
      <c r="S32" s="104">
        <f t="shared" si="22"/>
        <v>-528195</v>
      </c>
      <c r="T32" s="73">
        <f>T31*3</f>
        <v>48</v>
      </c>
      <c r="U32" s="119">
        <v>33</v>
      </c>
      <c r="V32" s="140">
        <v>33</v>
      </c>
      <c r="W32" s="144">
        <f t="shared" si="16"/>
        <v>0.846153846153846</v>
      </c>
      <c r="X32" s="145"/>
      <c r="Y32" s="143">
        <f t="shared" si="23"/>
        <v>-15</v>
      </c>
      <c r="Z32" s="104">
        <f t="shared" si="24"/>
        <v>0</v>
      </c>
      <c r="AA32" s="73">
        <f>AA31*3</f>
        <v>38.4</v>
      </c>
      <c r="AB32" s="105">
        <f>AB31*3</f>
        <v>26.4</v>
      </c>
      <c r="AC32" s="162">
        <f t="shared" si="18"/>
        <v>0.8</v>
      </c>
      <c r="AD32" s="145"/>
      <c r="AE32" s="163">
        <f t="shared" si="25"/>
        <v>-12</v>
      </c>
      <c r="AF32" s="104">
        <f t="shared" si="26"/>
        <v>0</v>
      </c>
    </row>
    <row r="33" ht="60" hidden="1" spans="1:32">
      <c r="A33" s="45">
        <v>250310014</v>
      </c>
      <c r="B33" s="66" t="s">
        <v>748</v>
      </c>
      <c r="C33" s="47" t="s">
        <v>50</v>
      </c>
      <c r="D33" s="48">
        <v>20</v>
      </c>
      <c r="E33" s="69">
        <v>15</v>
      </c>
      <c r="F33" s="54">
        <v>20</v>
      </c>
      <c r="G33" s="70">
        <v>15</v>
      </c>
      <c r="H33" s="52">
        <f t="shared" si="13"/>
        <v>1</v>
      </c>
      <c r="I33" s="102"/>
      <c r="J33" s="103">
        <f t="shared" si="19"/>
        <v>-5</v>
      </c>
      <c r="K33" s="104">
        <f t="shared" si="20"/>
        <v>0</v>
      </c>
      <c r="L33" s="95">
        <f t="shared" si="27"/>
        <v>-0.25</v>
      </c>
      <c r="M33" s="109">
        <v>18</v>
      </c>
      <c r="N33" s="105">
        <f t="shared" si="28"/>
        <v>13</v>
      </c>
      <c r="O33" s="117">
        <v>13</v>
      </c>
      <c r="P33" s="52">
        <f t="shared" si="15"/>
        <v>0.866666666666667</v>
      </c>
      <c r="Q33" s="102">
        <v>88433</v>
      </c>
      <c r="R33" s="143">
        <f t="shared" si="21"/>
        <v>-5</v>
      </c>
      <c r="S33" s="104">
        <f t="shared" si="22"/>
        <v>-442165</v>
      </c>
      <c r="T33" s="73">
        <v>16</v>
      </c>
      <c r="U33" s="119">
        <v>11</v>
      </c>
      <c r="V33" s="140">
        <v>11</v>
      </c>
      <c r="W33" s="144">
        <f t="shared" si="16"/>
        <v>0.846153846153846</v>
      </c>
      <c r="X33" s="145">
        <v>41</v>
      </c>
      <c r="Y33" s="143">
        <f t="shared" si="23"/>
        <v>-5</v>
      </c>
      <c r="Z33" s="104">
        <f t="shared" si="24"/>
        <v>-205</v>
      </c>
      <c r="AA33" s="73">
        <v>12.8</v>
      </c>
      <c r="AB33" s="92">
        <f>U33*0.8</f>
        <v>8.8</v>
      </c>
      <c r="AC33" s="162">
        <f t="shared" si="18"/>
        <v>0.8</v>
      </c>
      <c r="AD33" s="145">
        <v>5794</v>
      </c>
      <c r="AE33" s="163">
        <f t="shared" si="25"/>
        <v>-4</v>
      </c>
      <c r="AF33" s="104">
        <f t="shared" si="26"/>
        <v>-23176</v>
      </c>
    </row>
    <row r="34" ht="72" hidden="1" spans="1:32">
      <c r="A34" s="45" t="s">
        <v>749</v>
      </c>
      <c r="B34" s="66" t="s">
        <v>750</v>
      </c>
      <c r="C34" s="47" t="s">
        <v>50</v>
      </c>
      <c r="D34" s="48">
        <v>60</v>
      </c>
      <c r="E34" s="69">
        <v>45</v>
      </c>
      <c r="F34" s="50">
        <v>60</v>
      </c>
      <c r="G34" s="70">
        <v>45</v>
      </c>
      <c r="H34" s="52">
        <f t="shared" si="13"/>
        <v>1</v>
      </c>
      <c r="I34" s="102">
        <v>81320.9</v>
      </c>
      <c r="J34" s="103">
        <f t="shared" si="19"/>
        <v>-15</v>
      </c>
      <c r="K34" s="104">
        <f t="shared" si="20"/>
        <v>-1219813.5</v>
      </c>
      <c r="L34" s="95">
        <f t="shared" si="27"/>
        <v>-0.25</v>
      </c>
      <c r="M34" s="109">
        <v>54</v>
      </c>
      <c r="N34" s="105">
        <f t="shared" si="28"/>
        <v>39</v>
      </c>
      <c r="O34" s="117">
        <v>39</v>
      </c>
      <c r="P34" s="52">
        <f t="shared" si="15"/>
        <v>0.866666666666667</v>
      </c>
      <c r="Q34" s="102">
        <v>28565</v>
      </c>
      <c r="R34" s="143">
        <f t="shared" si="21"/>
        <v>-15</v>
      </c>
      <c r="S34" s="104">
        <f t="shared" si="22"/>
        <v>-428475</v>
      </c>
      <c r="T34" s="73">
        <f>T33*3</f>
        <v>48</v>
      </c>
      <c r="U34" s="119">
        <v>33</v>
      </c>
      <c r="V34" s="140">
        <v>33</v>
      </c>
      <c r="W34" s="144">
        <f t="shared" si="16"/>
        <v>0.846153846153846</v>
      </c>
      <c r="X34" s="145"/>
      <c r="Y34" s="143">
        <f t="shared" si="23"/>
        <v>-15</v>
      </c>
      <c r="Z34" s="104">
        <f t="shared" si="24"/>
        <v>0</v>
      </c>
      <c r="AA34" s="73">
        <f>AA33*3</f>
        <v>38.4</v>
      </c>
      <c r="AB34" s="105">
        <f>AB33*3</f>
        <v>26.4</v>
      </c>
      <c r="AC34" s="162">
        <f t="shared" si="18"/>
        <v>0.8</v>
      </c>
      <c r="AD34" s="145"/>
      <c r="AE34" s="163">
        <f t="shared" si="25"/>
        <v>-12</v>
      </c>
      <c r="AF34" s="104">
        <f t="shared" si="26"/>
        <v>0</v>
      </c>
    </row>
    <row r="35" spans="1:32">
      <c r="A35" s="45">
        <v>340100024</v>
      </c>
      <c r="B35" s="66" t="s">
        <v>65</v>
      </c>
      <c r="C35" s="74" t="s">
        <v>67</v>
      </c>
      <c r="D35" s="75">
        <v>23</v>
      </c>
      <c r="E35" s="18">
        <v>17</v>
      </c>
      <c r="F35" s="76">
        <v>21</v>
      </c>
      <c r="G35" s="20">
        <v>17</v>
      </c>
      <c r="H35" s="52">
        <f t="shared" si="13"/>
        <v>1</v>
      </c>
      <c r="I35" s="114">
        <v>266053.08</v>
      </c>
      <c r="J35" s="103">
        <f t="shared" si="19"/>
        <v>-4</v>
      </c>
      <c r="K35" s="104">
        <f t="shared" si="20"/>
        <v>-1064212.32</v>
      </c>
      <c r="L35" s="95">
        <f t="shared" si="27"/>
        <v>-0.19047619047619</v>
      </c>
      <c r="M35" s="118">
        <v>18.1</v>
      </c>
      <c r="N35" s="119">
        <v>14</v>
      </c>
      <c r="O35" s="101">
        <v>14</v>
      </c>
      <c r="P35" s="52">
        <f t="shared" si="15"/>
        <v>0.823529411764706</v>
      </c>
      <c r="Q35" s="114">
        <v>383769</v>
      </c>
      <c r="R35" s="143">
        <f t="shared" si="21"/>
        <v>-4.1</v>
      </c>
      <c r="S35" s="104">
        <f t="shared" si="22"/>
        <v>-1573452.9</v>
      </c>
      <c r="T35" s="153">
        <v>16.3</v>
      </c>
      <c r="U35" s="119">
        <f>INT(N35*0.9)</f>
        <v>12</v>
      </c>
      <c r="V35" s="140">
        <v>12</v>
      </c>
      <c r="W35" s="137">
        <f t="shared" si="16"/>
        <v>0.857142857142857</v>
      </c>
      <c r="X35" s="150"/>
      <c r="Y35" s="143">
        <f t="shared" si="23"/>
        <v>-4.3</v>
      </c>
      <c r="Z35" s="104">
        <f t="shared" si="24"/>
        <v>0</v>
      </c>
      <c r="AA35" s="153">
        <v>13</v>
      </c>
      <c r="AB35" s="92">
        <f>U35*0.8</f>
        <v>9.6</v>
      </c>
      <c r="AC35" s="162">
        <f t="shared" si="18"/>
        <v>0.8</v>
      </c>
      <c r="AD35" s="150"/>
      <c r="AE35" s="168">
        <f t="shared" si="25"/>
        <v>-3.4</v>
      </c>
      <c r="AF35" s="104">
        <f t="shared" si="26"/>
        <v>0</v>
      </c>
    </row>
    <row r="36" s="6" customFormat="1" ht="34" hidden="1" customHeight="1" spans="1:32">
      <c r="A36" s="77" t="s">
        <v>763</v>
      </c>
      <c r="B36" s="78">
        <f>K36+S36+Z36+AF36</f>
        <v>-25713078.42</v>
      </c>
      <c r="C36" s="77"/>
      <c r="D36" s="79"/>
      <c r="E36" s="80"/>
      <c r="F36" s="81"/>
      <c r="G36" s="82"/>
      <c r="H36" s="83"/>
      <c r="I36" s="120"/>
      <c r="J36" s="121"/>
      <c r="K36" s="83">
        <f>SUM(K6:K35)</f>
        <v>-11900897.42</v>
      </c>
      <c r="L36" s="122"/>
      <c r="M36" s="83"/>
      <c r="N36" s="123"/>
      <c r="O36" s="124"/>
      <c r="P36" s="83"/>
      <c r="Q36" s="120"/>
      <c r="R36" s="154"/>
      <c r="S36" s="83">
        <f>SUM(S6:S35)</f>
        <v>-13455991.9</v>
      </c>
      <c r="T36" s="83"/>
      <c r="U36" s="123"/>
      <c r="V36" s="155"/>
      <c r="W36" s="156"/>
      <c r="X36" s="120"/>
      <c r="Y36" s="154"/>
      <c r="Z36" s="83">
        <f>SUM(Z6:Z35)</f>
        <v>-69695.5</v>
      </c>
      <c r="AA36" s="83"/>
      <c r="AB36" s="123"/>
      <c r="AC36" s="83"/>
      <c r="AD36" s="120"/>
      <c r="AE36" s="154"/>
      <c r="AF36" s="83">
        <f>SUM(AF6:AF35)</f>
        <v>-286493.6</v>
      </c>
    </row>
    <row r="39" spans="11:32">
      <c r="K39">
        <f>SUM(K5:K35)</f>
        <v>-11900897.42</v>
      </c>
      <c r="S39">
        <f>SUM(S5:S35)</f>
        <v>-13591683.9</v>
      </c>
      <c r="Z39">
        <f>SUM(Z5:Z35)</f>
        <v>-69918.5</v>
      </c>
      <c r="AF39">
        <f>SUM(AF5:AF35)</f>
        <v>-288294.6</v>
      </c>
    </row>
  </sheetData>
  <autoFilter ref="A2:AG36">
    <filterColumn colId="1">
      <filters>
        <filter val="蒸气雾化吸入"/>
        <filter val="高压泵、氧化雾化"/>
        <filter val="气压治疗"/>
      </filters>
    </filterColumn>
    <extLst/>
  </autoFilter>
  <mergeCells count="9">
    <mergeCell ref="F1:K1"/>
    <mergeCell ref="M1:S1"/>
    <mergeCell ref="T1:Z1"/>
    <mergeCell ref="AA1:AF1"/>
    <mergeCell ref="A1:A2"/>
    <mergeCell ref="B1:B2"/>
    <mergeCell ref="C1:C2"/>
    <mergeCell ref="D1:D2"/>
    <mergeCell ref="E1:E2"/>
  </mergeCells>
  <pageMargins left="0.75" right="0.75" top="1" bottom="1" header="0.5" footer="0.5"/>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355"/>
  <sheetViews>
    <sheetView workbookViewId="0">
      <selection activeCell="A1" sqref="$A1:$XFD1048576"/>
    </sheetView>
  </sheetViews>
  <sheetFormatPr defaultColWidth="9" defaultRowHeight="14.4"/>
  <cols>
    <col min="3" max="3" width="18.25" style="1" customWidth="1"/>
    <col min="4" max="4" width="58.8796296296296" customWidth="1"/>
  </cols>
  <sheetData>
    <row r="1" spans="1:35">
      <c r="A1" t="s">
        <v>764</v>
      </c>
      <c r="B1" t="s">
        <v>765</v>
      </c>
      <c r="C1" s="1" t="s">
        <v>766</v>
      </c>
      <c r="D1" t="s">
        <v>5</v>
      </c>
      <c r="E1" t="s">
        <v>767</v>
      </c>
      <c r="F1" t="s">
        <v>706</v>
      </c>
      <c r="G1" t="s">
        <v>707</v>
      </c>
      <c r="H1" t="s">
        <v>712</v>
      </c>
      <c r="I1" t="s">
        <v>713</v>
      </c>
      <c r="J1" t="s">
        <v>714</v>
      </c>
      <c r="K1" t="s">
        <v>715</v>
      </c>
      <c r="L1" t="s">
        <v>768</v>
      </c>
      <c r="M1" t="s">
        <v>769</v>
      </c>
      <c r="N1" t="s">
        <v>770</v>
      </c>
      <c r="O1" t="s">
        <v>719</v>
      </c>
      <c r="P1" t="s">
        <v>720</v>
      </c>
      <c r="Q1" t="s">
        <v>721</v>
      </c>
      <c r="R1" t="s">
        <v>722</v>
      </c>
      <c r="S1" t="s">
        <v>723</v>
      </c>
      <c r="T1" t="s">
        <v>771</v>
      </c>
      <c r="U1" t="s">
        <v>772</v>
      </c>
      <c r="V1" t="s">
        <v>724</v>
      </c>
      <c r="W1" t="s">
        <v>725</v>
      </c>
      <c r="X1" t="s">
        <v>726</v>
      </c>
      <c r="Y1" t="s">
        <v>727</v>
      </c>
      <c r="Z1" t="s">
        <v>728</v>
      </c>
      <c r="AA1" t="s">
        <v>773</v>
      </c>
      <c r="AB1" t="s">
        <v>774</v>
      </c>
      <c r="AC1" t="s">
        <v>729</v>
      </c>
      <c r="AD1" t="s">
        <v>730</v>
      </c>
      <c r="AE1" t="s">
        <v>731</v>
      </c>
      <c r="AF1" t="s">
        <v>732</v>
      </c>
      <c r="AG1" t="s">
        <v>775</v>
      </c>
      <c r="AH1" t="s">
        <v>776</v>
      </c>
      <c r="AI1" t="s">
        <v>777</v>
      </c>
    </row>
    <row r="2" spans="1:35">
      <c r="A2" t="s">
        <v>778</v>
      </c>
      <c r="B2" t="s">
        <v>779</v>
      </c>
      <c r="C2" s="1">
        <v>111100006</v>
      </c>
      <c r="D2" t="s">
        <v>72</v>
      </c>
      <c r="E2" t="s">
        <v>69</v>
      </c>
      <c r="F2">
        <v>3</v>
      </c>
      <c r="G2">
        <v>5</v>
      </c>
      <c r="H2">
        <v>3</v>
      </c>
      <c r="I2">
        <v>5</v>
      </c>
      <c r="J2">
        <v>1</v>
      </c>
      <c r="K2" t="s">
        <v>780</v>
      </c>
      <c r="L2">
        <v>2</v>
      </c>
      <c r="M2">
        <v>0</v>
      </c>
      <c r="N2">
        <v>0.666666666666667</v>
      </c>
      <c r="O2">
        <v>2.7</v>
      </c>
      <c r="P2">
        <v>5</v>
      </c>
      <c r="Q2">
        <v>5</v>
      </c>
      <c r="R2">
        <v>1</v>
      </c>
      <c r="S2">
        <v>153768</v>
      </c>
      <c r="T2">
        <v>2.3</v>
      </c>
      <c r="U2">
        <v>353666.4</v>
      </c>
      <c r="V2">
        <v>2.4</v>
      </c>
      <c r="W2">
        <v>5</v>
      </c>
      <c r="X2">
        <v>5</v>
      </c>
      <c r="Y2">
        <v>1</v>
      </c>
      <c r="Z2" t="s">
        <v>780</v>
      </c>
      <c r="AA2">
        <v>2.6</v>
      </c>
      <c r="AB2">
        <v>0</v>
      </c>
      <c r="AC2">
        <v>1.9</v>
      </c>
      <c r="AD2">
        <v>5</v>
      </c>
      <c r="AE2">
        <v>1</v>
      </c>
      <c r="AF2" t="s">
        <v>780</v>
      </c>
      <c r="AG2">
        <v>3.1</v>
      </c>
      <c r="AH2">
        <v>0</v>
      </c>
      <c r="AI2" t="s">
        <v>780</v>
      </c>
    </row>
    <row r="3" spans="1:35">
      <c r="A3" t="s">
        <v>781</v>
      </c>
      <c r="B3" t="s">
        <v>782</v>
      </c>
      <c r="C3" s="1">
        <v>120100009</v>
      </c>
      <c r="D3" t="s">
        <v>99</v>
      </c>
      <c r="E3" t="s">
        <v>101</v>
      </c>
      <c r="F3">
        <v>35</v>
      </c>
      <c r="G3">
        <v>40</v>
      </c>
      <c r="H3">
        <v>33</v>
      </c>
      <c r="I3">
        <v>36</v>
      </c>
      <c r="J3">
        <v>0.9</v>
      </c>
      <c r="K3">
        <v>5</v>
      </c>
      <c r="L3">
        <v>3</v>
      </c>
      <c r="M3">
        <v>15</v>
      </c>
      <c r="N3">
        <v>0.0909090909090908</v>
      </c>
      <c r="O3">
        <v>28</v>
      </c>
      <c r="P3">
        <v>31.32</v>
      </c>
      <c r="Q3">
        <v>34</v>
      </c>
      <c r="R3">
        <v>0.87</v>
      </c>
      <c r="S3">
        <v>696084</v>
      </c>
      <c r="T3">
        <v>3.32</v>
      </c>
      <c r="U3">
        <v>2310998.88</v>
      </c>
      <c r="V3">
        <v>25.2</v>
      </c>
      <c r="W3">
        <v>27.8748</v>
      </c>
      <c r="X3">
        <v>30</v>
      </c>
      <c r="Y3">
        <v>0.89</v>
      </c>
      <c r="Z3" t="s">
        <v>780</v>
      </c>
      <c r="AA3">
        <v>2.6748</v>
      </c>
      <c r="AB3">
        <v>0</v>
      </c>
      <c r="AC3">
        <v>20</v>
      </c>
      <c r="AD3">
        <v>22.29984</v>
      </c>
      <c r="AE3">
        <v>0.8</v>
      </c>
      <c r="AF3">
        <v>25010</v>
      </c>
      <c r="AG3">
        <v>2.29984</v>
      </c>
      <c r="AH3">
        <v>57518.9984000001</v>
      </c>
      <c r="AI3" t="s">
        <v>780</v>
      </c>
    </row>
    <row r="4" spans="1:35">
      <c r="A4" t="s">
        <v>781</v>
      </c>
      <c r="B4" t="s">
        <v>782</v>
      </c>
      <c r="C4" s="1">
        <v>120100015</v>
      </c>
      <c r="D4" t="s">
        <v>96</v>
      </c>
      <c r="E4" t="s">
        <v>20</v>
      </c>
      <c r="F4">
        <v>15</v>
      </c>
      <c r="G4">
        <v>21</v>
      </c>
      <c r="H4">
        <v>15</v>
      </c>
      <c r="I4">
        <v>20</v>
      </c>
      <c r="J4">
        <v>0.952380952380952</v>
      </c>
      <c r="K4">
        <v>651294</v>
      </c>
      <c r="L4">
        <v>5</v>
      </c>
      <c r="M4">
        <v>3256470</v>
      </c>
      <c r="N4">
        <v>0.333333333333333</v>
      </c>
      <c r="O4">
        <v>13</v>
      </c>
      <c r="P4">
        <v>19</v>
      </c>
      <c r="Q4" t="s">
        <v>780</v>
      </c>
      <c r="R4">
        <v>0.95</v>
      </c>
      <c r="S4">
        <v>135561</v>
      </c>
      <c r="T4">
        <v>6</v>
      </c>
      <c r="U4">
        <v>813366</v>
      </c>
      <c r="V4">
        <v>11.7</v>
      </c>
      <c r="W4">
        <v>19</v>
      </c>
      <c r="X4" t="s">
        <v>780</v>
      </c>
      <c r="Y4">
        <v>1</v>
      </c>
      <c r="Z4" t="s">
        <v>780</v>
      </c>
      <c r="AA4">
        <v>7.3</v>
      </c>
      <c r="AB4">
        <v>0</v>
      </c>
      <c r="AC4">
        <v>9.3</v>
      </c>
      <c r="AD4">
        <v>19</v>
      </c>
      <c r="AE4">
        <v>1</v>
      </c>
      <c r="AF4">
        <v>1075</v>
      </c>
      <c r="AG4">
        <v>9.7</v>
      </c>
      <c r="AH4">
        <v>10427.5</v>
      </c>
      <c r="AI4" t="s">
        <v>780</v>
      </c>
    </row>
    <row r="5" spans="1:35">
      <c r="A5" t="s">
        <v>781</v>
      </c>
      <c r="B5" t="s">
        <v>782</v>
      </c>
      <c r="C5" s="1" t="s">
        <v>783</v>
      </c>
      <c r="D5" t="s">
        <v>784</v>
      </c>
      <c r="E5" t="s">
        <v>20</v>
      </c>
      <c r="F5">
        <v>19.5</v>
      </c>
      <c r="G5">
        <v>27.3</v>
      </c>
      <c r="H5">
        <v>19.5</v>
      </c>
      <c r="I5">
        <v>26</v>
      </c>
      <c r="J5">
        <v>0.952380952380952</v>
      </c>
      <c r="K5">
        <v>18500</v>
      </c>
      <c r="L5">
        <v>6.5</v>
      </c>
      <c r="M5">
        <v>120250</v>
      </c>
      <c r="N5">
        <v>0.333333333333333</v>
      </c>
      <c r="O5">
        <v>16.9</v>
      </c>
      <c r="P5">
        <v>24.7</v>
      </c>
      <c r="Q5">
        <v>23.4</v>
      </c>
      <c r="R5">
        <v>0.95</v>
      </c>
      <c r="S5">
        <v>67977</v>
      </c>
      <c r="T5">
        <v>7.8</v>
      </c>
      <c r="U5">
        <v>530220.6</v>
      </c>
      <c r="V5">
        <v>15.21</v>
      </c>
      <c r="W5">
        <v>24.7</v>
      </c>
      <c r="X5">
        <v>19.5</v>
      </c>
      <c r="Y5">
        <v>1</v>
      </c>
      <c r="Z5" t="s">
        <v>780</v>
      </c>
      <c r="AA5">
        <v>9.49</v>
      </c>
      <c r="AB5">
        <v>0</v>
      </c>
      <c r="AC5">
        <v>12.09</v>
      </c>
      <c r="AD5">
        <v>24.7</v>
      </c>
      <c r="AE5">
        <v>1</v>
      </c>
      <c r="AF5" t="s">
        <v>780</v>
      </c>
      <c r="AG5">
        <v>12.61</v>
      </c>
      <c r="AH5">
        <v>0</v>
      </c>
      <c r="AI5" t="s">
        <v>780</v>
      </c>
    </row>
    <row r="6" spans="1:35">
      <c r="A6" t="s">
        <v>778</v>
      </c>
      <c r="B6" t="s">
        <v>785</v>
      </c>
      <c r="C6" s="1">
        <v>120300001</v>
      </c>
      <c r="D6" t="s">
        <v>602</v>
      </c>
      <c r="E6" t="s">
        <v>572</v>
      </c>
      <c r="F6">
        <v>4</v>
      </c>
      <c r="G6" t="s">
        <v>780</v>
      </c>
      <c r="H6">
        <v>4</v>
      </c>
      <c r="I6">
        <v>4</v>
      </c>
      <c r="J6">
        <v>1</v>
      </c>
      <c r="K6">
        <v>7034022.125</v>
      </c>
      <c r="L6">
        <v>0</v>
      </c>
      <c r="M6">
        <v>0</v>
      </c>
      <c r="N6">
        <v>0</v>
      </c>
      <c r="O6">
        <v>3.5</v>
      </c>
      <c r="P6">
        <v>3.5</v>
      </c>
      <c r="Q6" t="s">
        <v>780</v>
      </c>
      <c r="R6">
        <v>0.875</v>
      </c>
      <c r="S6">
        <v>12802731.93</v>
      </c>
      <c r="T6">
        <v>0</v>
      </c>
      <c r="U6">
        <v>0</v>
      </c>
      <c r="V6">
        <v>3.1</v>
      </c>
      <c r="W6">
        <v>3.1</v>
      </c>
      <c r="X6" t="s">
        <v>780</v>
      </c>
      <c r="Y6">
        <v>0.885714285714286</v>
      </c>
      <c r="Z6">
        <v>87509</v>
      </c>
      <c r="AA6">
        <v>0</v>
      </c>
      <c r="AB6">
        <v>0</v>
      </c>
      <c r="AC6">
        <v>2.5</v>
      </c>
      <c r="AD6">
        <v>3.1</v>
      </c>
      <c r="AE6">
        <v>1</v>
      </c>
      <c r="AF6">
        <v>884996.95</v>
      </c>
      <c r="AG6">
        <v>0.6</v>
      </c>
      <c r="AH6">
        <v>530998.17</v>
      </c>
      <c r="AI6" t="s">
        <v>786</v>
      </c>
    </row>
    <row r="7" spans="1:35">
      <c r="A7" t="s">
        <v>778</v>
      </c>
      <c r="B7" t="s">
        <v>782</v>
      </c>
      <c r="C7" s="1">
        <v>120400011</v>
      </c>
      <c r="D7" t="s">
        <v>103</v>
      </c>
      <c r="E7" t="s">
        <v>20</v>
      </c>
      <c r="F7">
        <v>80</v>
      </c>
      <c r="G7">
        <v>112</v>
      </c>
      <c r="H7">
        <v>68</v>
      </c>
      <c r="I7">
        <v>100</v>
      </c>
      <c r="J7">
        <v>0.892857142857143</v>
      </c>
      <c r="K7">
        <v>1814.2353</v>
      </c>
      <c r="L7">
        <v>32</v>
      </c>
      <c r="M7">
        <v>58055.5296</v>
      </c>
      <c r="N7">
        <v>0.470588235294118</v>
      </c>
      <c r="O7">
        <v>59</v>
      </c>
      <c r="P7">
        <v>87</v>
      </c>
      <c r="Q7">
        <v>95</v>
      </c>
      <c r="R7">
        <v>0.87</v>
      </c>
      <c r="S7">
        <v>1882</v>
      </c>
      <c r="T7">
        <v>28</v>
      </c>
      <c r="U7">
        <v>52696</v>
      </c>
      <c r="V7">
        <v>53</v>
      </c>
      <c r="W7">
        <v>77.43</v>
      </c>
      <c r="X7">
        <v>81</v>
      </c>
      <c r="Y7">
        <v>0.89</v>
      </c>
      <c r="Z7" t="s">
        <v>780</v>
      </c>
      <c r="AA7">
        <v>24.43</v>
      </c>
      <c r="AB7">
        <v>0</v>
      </c>
      <c r="AC7">
        <v>42</v>
      </c>
      <c r="AD7">
        <v>61.944</v>
      </c>
      <c r="AE7">
        <v>0.8</v>
      </c>
      <c r="AF7">
        <v>2</v>
      </c>
      <c r="AG7">
        <v>19.944</v>
      </c>
      <c r="AH7">
        <v>39.888</v>
      </c>
      <c r="AI7" t="s">
        <v>780</v>
      </c>
    </row>
    <row r="8" spans="1:35">
      <c r="A8" t="s">
        <v>778</v>
      </c>
      <c r="B8" t="s">
        <v>782</v>
      </c>
      <c r="C8" s="1" t="s">
        <v>787</v>
      </c>
      <c r="D8" t="s">
        <v>788</v>
      </c>
      <c r="E8" t="s">
        <v>20</v>
      </c>
      <c r="F8">
        <v>104</v>
      </c>
      <c r="G8">
        <v>145.6</v>
      </c>
      <c r="H8">
        <v>92</v>
      </c>
      <c r="I8">
        <v>130</v>
      </c>
      <c r="J8">
        <v>0.892857142857143</v>
      </c>
      <c r="K8">
        <v>23145</v>
      </c>
      <c r="L8">
        <v>38</v>
      </c>
      <c r="M8">
        <v>879510</v>
      </c>
      <c r="N8">
        <v>0.41304347826087</v>
      </c>
      <c r="O8">
        <v>79.4</v>
      </c>
      <c r="P8">
        <v>113.1</v>
      </c>
      <c r="Q8">
        <v>123.5</v>
      </c>
      <c r="R8">
        <v>0.87</v>
      </c>
      <c r="S8">
        <v>23422</v>
      </c>
      <c r="T8">
        <v>33.7</v>
      </c>
      <c r="U8">
        <v>789321.4</v>
      </c>
      <c r="V8">
        <v>68.9</v>
      </c>
      <c r="W8">
        <v>100.659</v>
      </c>
      <c r="X8">
        <v>105.3</v>
      </c>
      <c r="Y8">
        <v>0.89</v>
      </c>
      <c r="Z8" t="s">
        <v>780</v>
      </c>
      <c r="AA8">
        <v>31.759</v>
      </c>
      <c r="AB8">
        <v>0</v>
      </c>
      <c r="AC8">
        <v>54.6</v>
      </c>
      <c r="AD8">
        <v>80.5272</v>
      </c>
      <c r="AE8">
        <v>0.8</v>
      </c>
      <c r="AF8" t="s">
        <v>780</v>
      </c>
      <c r="AG8">
        <v>25.9272</v>
      </c>
      <c r="AH8">
        <v>0</v>
      </c>
      <c r="AI8" t="s">
        <v>780</v>
      </c>
    </row>
    <row r="9" spans="1:35">
      <c r="A9" t="s">
        <v>789</v>
      </c>
      <c r="B9" t="s">
        <v>785</v>
      </c>
      <c r="C9" s="1">
        <v>210102015</v>
      </c>
      <c r="D9" t="s">
        <v>632</v>
      </c>
      <c r="E9" t="s">
        <v>635</v>
      </c>
      <c r="F9">
        <v>40</v>
      </c>
      <c r="G9" t="s">
        <v>780</v>
      </c>
      <c r="H9">
        <v>34</v>
      </c>
      <c r="I9">
        <v>36</v>
      </c>
      <c r="J9">
        <v>0.9</v>
      </c>
      <c r="K9">
        <v>366932.92</v>
      </c>
      <c r="L9">
        <v>2</v>
      </c>
      <c r="M9">
        <v>733865.84</v>
      </c>
      <c r="N9">
        <v>0.0588235294117647</v>
      </c>
      <c r="O9">
        <v>30</v>
      </c>
      <c r="P9">
        <v>31.32</v>
      </c>
      <c r="Q9" t="s">
        <v>780</v>
      </c>
      <c r="R9">
        <v>0.87</v>
      </c>
      <c r="S9">
        <v>843665</v>
      </c>
      <c r="T9">
        <v>1.32</v>
      </c>
      <c r="U9">
        <v>1113637.8</v>
      </c>
      <c r="V9">
        <v>27</v>
      </c>
      <c r="W9">
        <v>27.8748</v>
      </c>
      <c r="X9" t="s">
        <v>780</v>
      </c>
      <c r="Y9">
        <v>0.89</v>
      </c>
      <c r="Z9">
        <v>30228</v>
      </c>
      <c r="AA9">
        <v>0.8748</v>
      </c>
      <c r="AB9">
        <v>26443.4544</v>
      </c>
      <c r="AC9">
        <v>21.6</v>
      </c>
      <c r="AD9">
        <v>22.29984</v>
      </c>
      <c r="AE9">
        <v>0.8</v>
      </c>
      <c r="AF9">
        <v>357527.3</v>
      </c>
      <c r="AG9">
        <v>0.699840000000002</v>
      </c>
      <c r="AH9">
        <v>250211.905632001</v>
      </c>
      <c r="AI9" t="s">
        <v>780</v>
      </c>
    </row>
    <row r="10" spans="1:35">
      <c r="A10" t="s">
        <v>790</v>
      </c>
      <c r="B10" t="s">
        <v>782</v>
      </c>
      <c r="C10" s="1">
        <v>270200001</v>
      </c>
      <c r="D10" t="s">
        <v>107</v>
      </c>
      <c r="E10" t="s">
        <v>110</v>
      </c>
      <c r="F10">
        <v>40</v>
      </c>
      <c r="G10">
        <v>56</v>
      </c>
      <c r="H10">
        <v>40</v>
      </c>
      <c r="I10">
        <v>51.52</v>
      </c>
      <c r="J10">
        <v>0.92</v>
      </c>
      <c r="K10">
        <v>1317.5</v>
      </c>
      <c r="L10">
        <v>11.52</v>
      </c>
      <c r="M10">
        <v>15177.6</v>
      </c>
      <c r="N10">
        <v>0.288</v>
      </c>
      <c r="O10">
        <v>35</v>
      </c>
      <c r="P10">
        <v>44.8224</v>
      </c>
      <c r="Q10">
        <v>48</v>
      </c>
      <c r="R10">
        <v>0.87</v>
      </c>
      <c r="S10">
        <v>11544</v>
      </c>
      <c r="T10">
        <v>9.8224</v>
      </c>
      <c r="U10">
        <v>113389.7856</v>
      </c>
      <c r="V10">
        <v>31</v>
      </c>
      <c r="W10">
        <v>39.891936</v>
      </c>
      <c r="X10">
        <v>41</v>
      </c>
      <c r="Y10">
        <v>0.89</v>
      </c>
      <c r="Z10" t="s">
        <v>780</v>
      </c>
      <c r="AA10">
        <v>8.891936</v>
      </c>
      <c r="AB10">
        <v>0</v>
      </c>
      <c r="AC10">
        <v>24.8</v>
      </c>
      <c r="AD10">
        <v>31.9135488</v>
      </c>
      <c r="AE10">
        <v>0.8</v>
      </c>
      <c r="AF10" t="s">
        <v>780</v>
      </c>
      <c r="AG10">
        <v>7.1135488</v>
      </c>
      <c r="AH10">
        <v>0</v>
      </c>
      <c r="AI10" t="s">
        <v>780</v>
      </c>
    </row>
    <row r="11" spans="1:35">
      <c r="A11" t="s">
        <v>790</v>
      </c>
      <c r="B11" t="s">
        <v>782</v>
      </c>
      <c r="C11" s="1">
        <v>270200003</v>
      </c>
      <c r="D11" t="s">
        <v>112</v>
      </c>
      <c r="E11" t="s">
        <v>110</v>
      </c>
      <c r="F11">
        <v>70</v>
      </c>
      <c r="G11">
        <v>91</v>
      </c>
      <c r="H11">
        <v>70</v>
      </c>
      <c r="I11">
        <v>83.72</v>
      </c>
      <c r="J11">
        <v>0.92</v>
      </c>
      <c r="K11">
        <v>3817</v>
      </c>
      <c r="L11">
        <v>13.72</v>
      </c>
      <c r="M11">
        <v>52369.24</v>
      </c>
      <c r="N11">
        <v>0.196</v>
      </c>
      <c r="O11">
        <v>60</v>
      </c>
      <c r="P11">
        <v>72.8364</v>
      </c>
      <c r="Q11">
        <v>77</v>
      </c>
      <c r="R11">
        <v>0.87</v>
      </c>
      <c r="S11">
        <v>985</v>
      </c>
      <c r="T11">
        <v>12.8364</v>
      </c>
      <c r="U11">
        <v>12643.854</v>
      </c>
      <c r="V11">
        <v>54</v>
      </c>
      <c r="W11">
        <v>64.824396</v>
      </c>
      <c r="X11">
        <v>66</v>
      </c>
      <c r="Y11">
        <v>0.89</v>
      </c>
      <c r="Z11" t="s">
        <v>780</v>
      </c>
      <c r="AA11">
        <v>10.824396</v>
      </c>
      <c r="AB11">
        <v>0</v>
      </c>
      <c r="AC11">
        <v>43</v>
      </c>
      <c r="AD11">
        <v>51.8595168</v>
      </c>
      <c r="AE11">
        <v>0.8</v>
      </c>
      <c r="AF11" t="s">
        <v>780</v>
      </c>
      <c r="AG11">
        <v>8.85951679999999</v>
      </c>
      <c r="AH11">
        <v>0</v>
      </c>
      <c r="AI11" t="s">
        <v>780</v>
      </c>
    </row>
    <row r="12" spans="1:35">
      <c r="A12" t="s">
        <v>790</v>
      </c>
      <c r="B12" t="s">
        <v>782</v>
      </c>
      <c r="C12" s="1">
        <v>270300001</v>
      </c>
      <c r="D12" t="s">
        <v>114</v>
      </c>
      <c r="E12" t="s">
        <v>110</v>
      </c>
      <c r="F12">
        <v>72</v>
      </c>
      <c r="G12">
        <v>100</v>
      </c>
      <c r="H12">
        <v>72</v>
      </c>
      <c r="I12">
        <v>92</v>
      </c>
      <c r="J12">
        <v>0.92</v>
      </c>
      <c r="K12">
        <v>327</v>
      </c>
      <c r="L12">
        <v>20</v>
      </c>
      <c r="M12">
        <v>6540</v>
      </c>
      <c r="N12">
        <v>0.277777777777778</v>
      </c>
      <c r="O12">
        <v>62</v>
      </c>
      <c r="P12">
        <v>80.04</v>
      </c>
      <c r="Q12">
        <v>85</v>
      </c>
      <c r="R12">
        <v>0.87</v>
      </c>
      <c r="S12">
        <v>633</v>
      </c>
      <c r="T12">
        <v>18.04</v>
      </c>
      <c r="U12">
        <v>11419.32</v>
      </c>
      <c r="V12">
        <v>55</v>
      </c>
      <c r="W12">
        <v>71.2356</v>
      </c>
      <c r="X12">
        <v>72</v>
      </c>
      <c r="Y12">
        <v>0.89</v>
      </c>
      <c r="Z12" t="s">
        <v>780</v>
      </c>
      <c r="AA12">
        <v>16.2356</v>
      </c>
      <c r="AB12">
        <v>0</v>
      </c>
      <c r="AC12">
        <v>44</v>
      </c>
      <c r="AD12">
        <v>56.98848</v>
      </c>
      <c r="AE12">
        <v>0.8</v>
      </c>
      <c r="AF12">
        <v>3</v>
      </c>
      <c r="AG12">
        <v>12.98848</v>
      </c>
      <c r="AH12">
        <v>38.96544</v>
      </c>
      <c r="AI12" t="s">
        <v>780</v>
      </c>
    </row>
    <row r="13" spans="1:35">
      <c r="A13" t="s">
        <v>790</v>
      </c>
      <c r="B13" t="s">
        <v>782</v>
      </c>
      <c r="C13" s="1">
        <v>270300002</v>
      </c>
      <c r="D13" t="s">
        <v>117</v>
      </c>
      <c r="E13" t="s">
        <v>110</v>
      </c>
      <c r="F13">
        <v>72</v>
      </c>
      <c r="G13">
        <v>95</v>
      </c>
      <c r="H13">
        <v>72</v>
      </c>
      <c r="I13">
        <v>87.4</v>
      </c>
      <c r="J13">
        <v>0.92</v>
      </c>
      <c r="K13">
        <v>1846</v>
      </c>
      <c r="L13">
        <v>15.4</v>
      </c>
      <c r="M13">
        <v>28428.4</v>
      </c>
      <c r="N13">
        <v>0.213888888888889</v>
      </c>
      <c r="O13">
        <v>62</v>
      </c>
      <c r="P13">
        <v>76.038</v>
      </c>
      <c r="Q13">
        <v>81</v>
      </c>
      <c r="R13">
        <v>0.87</v>
      </c>
      <c r="S13">
        <v>2482</v>
      </c>
      <c r="T13">
        <v>14.038</v>
      </c>
      <c r="U13">
        <v>34842.316</v>
      </c>
      <c r="V13">
        <v>55</v>
      </c>
      <c r="W13">
        <v>67.67382</v>
      </c>
      <c r="X13">
        <v>69</v>
      </c>
      <c r="Y13">
        <v>0.89</v>
      </c>
      <c r="Z13" t="s">
        <v>780</v>
      </c>
      <c r="AA13">
        <v>12.67382</v>
      </c>
      <c r="AB13">
        <v>0</v>
      </c>
      <c r="AC13">
        <v>44</v>
      </c>
      <c r="AD13">
        <v>54.139056</v>
      </c>
      <c r="AE13">
        <v>0.8</v>
      </c>
      <c r="AF13">
        <v>40</v>
      </c>
      <c r="AG13">
        <v>10.139056</v>
      </c>
      <c r="AH13">
        <v>405.56224</v>
      </c>
      <c r="AI13" t="s">
        <v>780</v>
      </c>
    </row>
    <row r="14" spans="1:35">
      <c r="A14" t="s">
        <v>790</v>
      </c>
      <c r="B14" t="s">
        <v>782</v>
      </c>
      <c r="C14" s="1">
        <v>270300003</v>
      </c>
      <c r="D14" t="s">
        <v>119</v>
      </c>
      <c r="E14" t="s">
        <v>27</v>
      </c>
      <c r="F14">
        <v>72</v>
      </c>
      <c r="G14">
        <v>90</v>
      </c>
      <c r="H14">
        <v>72</v>
      </c>
      <c r="I14">
        <v>82.8</v>
      </c>
      <c r="J14">
        <v>0.92</v>
      </c>
      <c r="K14">
        <v>9983</v>
      </c>
      <c r="L14">
        <v>10.8</v>
      </c>
      <c r="M14">
        <v>107816.4</v>
      </c>
      <c r="N14">
        <v>0.15</v>
      </c>
      <c r="O14">
        <v>62</v>
      </c>
      <c r="P14">
        <v>72.036</v>
      </c>
      <c r="Q14">
        <v>77</v>
      </c>
      <c r="R14">
        <v>0.87</v>
      </c>
      <c r="S14">
        <v>15998</v>
      </c>
      <c r="T14">
        <v>10.036</v>
      </c>
      <c r="U14">
        <v>160555.928</v>
      </c>
      <c r="V14">
        <v>55</v>
      </c>
      <c r="W14">
        <v>64.11204</v>
      </c>
      <c r="X14">
        <v>65</v>
      </c>
      <c r="Y14">
        <v>0.89</v>
      </c>
      <c r="Z14" t="s">
        <v>780</v>
      </c>
      <c r="AA14">
        <v>9.11204000000001</v>
      </c>
      <c r="AB14">
        <v>0</v>
      </c>
      <c r="AC14">
        <v>44</v>
      </c>
      <c r="AD14">
        <v>51.289632</v>
      </c>
      <c r="AE14">
        <v>0.8</v>
      </c>
      <c r="AF14">
        <v>6</v>
      </c>
      <c r="AG14">
        <v>7.28963200000001</v>
      </c>
      <c r="AH14">
        <v>43.7377920000001</v>
      </c>
      <c r="AI14" t="s">
        <v>780</v>
      </c>
    </row>
    <row r="15" spans="1:35">
      <c r="A15" t="s">
        <v>790</v>
      </c>
      <c r="B15" t="s">
        <v>782</v>
      </c>
      <c r="C15" s="1">
        <v>270300005</v>
      </c>
      <c r="D15" t="s">
        <v>122</v>
      </c>
      <c r="E15" t="s">
        <v>110</v>
      </c>
      <c r="F15">
        <v>96</v>
      </c>
      <c r="G15">
        <v>124</v>
      </c>
      <c r="H15">
        <v>96</v>
      </c>
      <c r="I15">
        <v>114.08</v>
      </c>
      <c r="J15">
        <v>0.92</v>
      </c>
      <c r="K15">
        <v>43389.5208</v>
      </c>
      <c r="L15">
        <v>18.08</v>
      </c>
      <c r="M15">
        <v>784482.536064</v>
      </c>
      <c r="N15">
        <v>0.188333333333333</v>
      </c>
      <c r="O15">
        <v>82</v>
      </c>
      <c r="P15">
        <v>99.2496</v>
      </c>
      <c r="Q15">
        <v>105</v>
      </c>
      <c r="R15">
        <v>0.87</v>
      </c>
      <c r="S15">
        <v>60105</v>
      </c>
      <c r="T15">
        <v>17.2496</v>
      </c>
      <c r="U15">
        <v>1036787.208</v>
      </c>
      <c r="V15">
        <v>73</v>
      </c>
      <c r="W15">
        <v>88.332144</v>
      </c>
      <c r="X15">
        <v>90</v>
      </c>
      <c r="Y15">
        <v>0.89</v>
      </c>
      <c r="Z15" t="s">
        <v>780</v>
      </c>
      <c r="AA15">
        <v>15.332144</v>
      </c>
      <c r="AB15">
        <v>0</v>
      </c>
      <c r="AC15">
        <v>58</v>
      </c>
      <c r="AD15">
        <v>70.6657152</v>
      </c>
      <c r="AE15">
        <v>0.8</v>
      </c>
      <c r="AF15">
        <v>550</v>
      </c>
      <c r="AG15">
        <v>12.6657152</v>
      </c>
      <c r="AH15">
        <v>6966.14336</v>
      </c>
      <c r="AI15" t="s">
        <v>780</v>
      </c>
    </row>
    <row r="16" spans="1:35">
      <c r="A16" t="s">
        <v>790</v>
      </c>
      <c r="B16" t="s">
        <v>782</v>
      </c>
      <c r="C16" s="1">
        <v>270400001</v>
      </c>
      <c r="D16" t="s">
        <v>123</v>
      </c>
      <c r="E16" t="s">
        <v>110</v>
      </c>
      <c r="F16">
        <v>160</v>
      </c>
      <c r="G16">
        <v>212</v>
      </c>
      <c r="H16">
        <v>160</v>
      </c>
      <c r="I16">
        <v>195.04</v>
      </c>
      <c r="J16">
        <v>0.92</v>
      </c>
      <c r="K16">
        <v>7863</v>
      </c>
      <c r="L16">
        <v>35.04</v>
      </c>
      <c r="M16">
        <v>275519.52</v>
      </c>
      <c r="N16">
        <v>0.219</v>
      </c>
      <c r="O16">
        <v>140</v>
      </c>
      <c r="P16">
        <v>169.6848</v>
      </c>
      <c r="Q16">
        <v>180</v>
      </c>
      <c r="R16">
        <v>0.87</v>
      </c>
      <c r="S16">
        <v>2686</v>
      </c>
      <c r="T16">
        <v>29.6848</v>
      </c>
      <c r="U16">
        <v>79733.3728000001</v>
      </c>
      <c r="V16">
        <v>126</v>
      </c>
      <c r="W16">
        <v>151.019472</v>
      </c>
      <c r="X16">
        <v>153</v>
      </c>
      <c r="Y16">
        <v>0.89</v>
      </c>
      <c r="Z16" t="s">
        <v>780</v>
      </c>
      <c r="AA16">
        <v>25.019472</v>
      </c>
      <c r="AB16">
        <v>0</v>
      </c>
      <c r="AC16">
        <v>100</v>
      </c>
      <c r="AD16">
        <v>120.8155776</v>
      </c>
      <c r="AE16">
        <v>0.8</v>
      </c>
      <c r="AF16">
        <v>83</v>
      </c>
      <c r="AG16">
        <v>20.8155776</v>
      </c>
      <c r="AH16">
        <v>1727.6929408</v>
      </c>
      <c r="AI16" t="s">
        <v>780</v>
      </c>
    </row>
    <row r="17" spans="1:35">
      <c r="A17" t="s">
        <v>790</v>
      </c>
      <c r="B17" t="s">
        <v>782</v>
      </c>
      <c r="C17" s="1">
        <v>270500001</v>
      </c>
      <c r="D17" t="s">
        <v>125</v>
      </c>
      <c r="E17" t="s">
        <v>76</v>
      </c>
      <c r="F17">
        <v>50</v>
      </c>
      <c r="G17">
        <v>58</v>
      </c>
      <c r="H17">
        <v>50</v>
      </c>
      <c r="I17">
        <v>53.36</v>
      </c>
      <c r="J17">
        <v>0.92</v>
      </c>
      <c r="K17">
        <v>21079</v>
      </c>
      <c r="L17">
        <v>3.36</v>
      </c>
      <c r="M17">
        <v>70825.44</v>
      </c>
      <c r="N17">
        <v>0.0671999999999999</v>
      </c>
      <c r="O17">
        <v>45</v>
      </c>
      <c r="P17">
        <v>46.4232</v>
      </c>
      <c r="Q17">
        <v>49</v>
      </c>
      <c r="R17">
        <v>0.87</v>
      </c>
      <c r="S17">
        <v>11264</v>
      </c>
      <c r="T17">
        <v>1.4232</v>
      </c>
      <c r="U17">
        <v>16030.9248</v>
      </c>
      <c r="V17">
        <v>40</v>
      </c>
      <c r="W17">
        <v>41.316648</v>
      </c>
      <c r="X17">
        <v>42</v>
      </c>
      <c r="Y17">
        <v>0.89</v>
      </c>
      <c r="Z17" t="s">
        <v>780</v>
      </c>
      <c r="AA17">
        <v>1.316648</v>
      </c>
      <c r="AB17">
        <v>0</v>
      </c>
      <c r="AC17">
        <v>32</v>
      </c>
      <c r="AD17">
        <v>33.0533184</v>
      </c>
      <c r="AE17">
        <v>0.8</v>
      </c>
      <c r="AF17">
        <v>125</v>
      </c>
      <c r="AG17">
        <v>1.0533184</v>
      </c>
      <c r="AH17">
        <v>131.6648</v>
      </c>
      <c r="AI17" t="s">
        <v>780</v>
      </c>
    </row>
    <row r="18" spans="1:35">
      <c r="A18" t="s">
        <v>790</v>
      </c>
      <c r="B18" t="s">
        <v>782</v>
      </c>
      <c r="C18" s="1">
        <v>270500002</v>
      </c>
      <c r="D18" t="s">
        <v>126</v>
      </c>
      <c r="E18" t="s">
        <v>76</v>
      </c>
      <c r="F18">
        <v>60</v>
      </c>
      <c r="G18">
        <v>70</v>
      </c>
      <c r="H18">
        <v>60</v>
      </c>
      <c r="I18">
        <v>64.4</v>
      </c>
      <c r="J18">
        <v>0.92</v>
      </c>
      <c r="K18">
        <v>60955.4</v>
      </c>
      <c r="L18">
        <v>4.40000000000001</v>
      </c>
      <c r="M18">
        <v>268203.76</v>
      </c>
      <c r="N18">
        <v>0.0733333333333335</v>
      </c>
      <c r="O18">
        <v>50</v>
      </c>
      <c r="P18">
        <v>56.028</v>
      </c>
      <c r="Q18">
        <v>60</v>
      </c>
      <c r="R18">
        <v>0.87</v>
      </c>
      <c r="S18">
        <v>16357.6</v>
      </c>
      <c r="T18">
        <v>6.02800000000001</v>
      </c>
      <c r="U18">
        <v>98603.6128000001</v>
      </c>
      <c r="V18">
        <v>45</v>
      </c>
      <c r="W18">
        <v>49.86492</v>
      </c>
      <c r="X18">
        <v>51</v>
      </c>
      <c r="Y18">
        <v>0.89</v>
      </c>
      <c r="Z18" t="s">
        <v>780</v>
      </c>
      <c r="AA18">
        <v>4.86492000000001</v>
      </c>
      <c r="AB18">
        <v>0</v>
      </c>
      <c r="AC18">
        <v>36</v>
      </c>
      <c r="AD18">
        <v>39.891936</v>
      </c>
      <c r="AE18">
        <v>0.8</v>
      </c>
      <c r="AF18">
        <v>14</v>
      </c>
      <c r="AG18">
        <v>3.89193600000001</v>
      </c>
      <c r="AH18">
        <v>54.4871040000001</v>
      </c>
      <c r="AI18" t="s">
        <v>780</v>
      </c>
    </row>
    <row r="19" spans="1:35">
      <c r="A19" t="s">
        <v>790</v>
      </c>
      <c r="B19" t="s">
        <v>782</v>
      </c>
      <c r="C19" s="1" t="s">
        <v>791</v>
      </c>
      <c r="D19" t="s">
        <v>792</v>
      </c>
      <c r="E19" t="s">
        <v>76</v>
      </c>
      <c r="F19">
        <v>120</v>
      </c>
      <c r="G19">
        <v>140</v>
      </c>
      <c r="H19">
        <v>120</v>
      </c>
      <c r="I19">
        <v>128.8</v>
      </c>
      <c r="J19">
        <v>0.92</v>
      </c>
      <c r="K19">
        <v>12030</v>
      </c>
      <c r="L19">
        <v>8.80000000000001</v>
      </c>
      <c r="M19">
        <v>105864</v>
      </c>
      <c r="N19">
        <v>0.0733333333333335</v>
      </c>
      <c r="O19">
        <v>100</v>
      </c>
      <c r="P19">
        <v>112.056</v>
      </c>
      <c r="Q19">
        <v>120</v>
      </c>
      <c r="R19">
        <v>0.87</v>
      </c>
      <c r="S19">
        <v>2604</v>
      </c>
      <c r="T19">
        <v>12.056</v>
      </c>
      <c r="U19">
        <v>31393.824</v>
      </c>
      <c r="V19">
        <v>90</v>
      </c>
      <c r="W19">
        <v>99.72984</v>
      </c>
      <c r="X19">
        <v>102</v>
      </c>
      <c r="Y19">
        <v>0.89</v>
      </c>
      <c r="Z19" t="s">
        <v>780</v>
      </c>
      <c r="AA19">
        <v>9.72984000000001</v>
      </c>
      <c r="AB19">
        <v>0</v>
      </c>
      <c r="AC19">
        <v>72</v>
      </c>
      <c r="AD19">
        <v>79.783872</v>
      </c>
      <c r="AE19">
        <v>0.8</v>
      </c>
      <c r="AF19" t="s">
        <v>780</v>
      </c>
      <c r="AG19">
        <v>7.78387200000002</v>
      </c>
      <c r="AH19">
        <v>0</v>
      </c>
      <c r="AI19" t="s">
        <v>780</v>
      </c>
    </row>
    <row r="20" spans="1:35">
      <c r="A20" t="s">
        <v>790</v>
      </c>
      <c r="B20" t="s">
        <v>779</v>
      </c>
      <c r="C20" s="1">
        <v>270500003</v>
      </c>
      <c r="D20" t="s">
        <v>75</v>
      </c>
      <c r="E20" t="s">
        <v>76</v>
      </c>
      <c r="F20">
        <v>50</v>
      </c>
      <c r="G20">
        <v>74</v>
      </c>
      <c r="H20">
        <v>50</v>
      </c>
      <c r="I20">
        <v>68.08</v>
      </c>
      <c r="J20">
        <v>0.92</v>
      </c>
      <c r="K20">
        <v>8699</v>
      </c>
      <c r="L20">
        <v>18.08</v>
      </c>
      <c r="M20">
        <v>157277.92</v>
      </c>
      <c r="N20">
        <v>0.3616</v>
      </c>
      <c r="O20">
        <v>45</v>
      </c>
      <c r="P20">
        <v>59.2296</v>
      </c>
      <c r="Q20">
        <v>63</v>
      </c>
      <c r="R20">
        <v>0.87</v>
      </c>
      <c r="S20">
        <v>20849</v>
      </c>
      <c r="T20">
        <v>14.2296</v>
      </c>
      <c r="U20">
        <v>296672.9304</v>
      </c>
      <c r="V20">
        <v>40</v>
      </c>
      <c r="W20">
        <v>52.714344</v>
      </c>
      <c r="X20">
        <v>54</v>
      </c>
      <c r="Y20">
        <v>0.89</v>
      </c>
      <c r="Z20">
        <v>2503</v>
      </c>
      <c r="AA20">
        <v>12.714344</v>
      </c>
      <c r="AB20">
        <v>31824.003032</v>
      </c>
      <c r="AC20">
        <v>32</v>
      </c>
      <c r="AD20">
        <v>42.1714752</v>
      </c>
      <c r="AE20">
        <v>0.8</v>
      </c>
      <c r="AF20" t="s">
        <v>780</v>
      </c>
      <c r="AG20">
        <v>10.1714752</v>
      </c>
      <c r="AH20">
        <v>0</v>
      </c>
      <c r="AI20" t="s">
        <v>780</v>
      </c>
    </row>
    <row r="21" spans="1:35">
      <c r="A21" t="s">
        <v>790</v>
      </c>
      <c r="B21" t="s">
        <v>782</v>
      </c>
      <c r="C21" s="1">
        <v>270600001</v>
      </c>
      <c r="D21" t="s">
        <v>128</v>
      </c>
      <c r="E21" t="s">
        <v>793</v>
      </c>
      <c r="F21">
        <v>230</v>
      </c>
      <c r="G21">
        <v>304</v>
      </c>
      <c r="H21">
        <v>230</v>
      </c>
      <c r="I21">
        <v>279.68</v>
      </c>
      <c r="J21">
        <v>0.92</v>
      </c>
      <c r="K21">
        <v>213</v>
      </c>
      <c r="L21">
        <v>49.68</v>
      </c>
      <c r="M21">
        <v>10581.84</v>
      </c>
      <c r="N21">
        <v>0.216</v>
      </c>
      <c r="O21">
        <v>195</v>
      </c>
      <c r="P21">
        <v>243.3216</v>
      </c>
      <c r="Q21">
        <v>258</v>
      </c>
      <c r="R21">
        <v>0.87</v>
      </c>
      <c r="S21">
        <v>42</v>
      </c>
      <c r="T21">
        <v>48.3216</v>
      </c>
      <c r="U21">
        <v>2029.5072</v>
      </c>
      <c r="V21">
        <v>175</v>
      </c>
      <c r="W21">
        <v>216.556224</v>
      </c>
      <c r="X21">
        <v>220</v>
      </c>
      <c r="Y21">
        <v>0.89</v>
      </c>
      <c r="Z21" t="s">
        <v>780</v>
      </c>
      <c r="AA21">
        <v>41.556224</v>
      </c>
      <c r="AB21">
        <v>0</v>
      </c>
      <c r="AC21">
        <v>140</v>
      </c>
      <c r="AD21">
        <v>173.2449792</v>
      </c>
      <c r="AE21">
        <v>0.8</v>
      </c>
      <c r="AF21" t="s">
        <v>780</v>
      </c>
      <c r="AG21">
        <v>33.2449792</v>
      </c>
      <c r="AH21">
        <v>0</v>
      </c>
      <c r="AI21" t="s">
        <v>780</v>
      </c>
    </row>
    <row r="22" spans="1:35">
      <c r="A22" t="s">
        <v>790</v>
      </c>
      <c r="B22" t="s">
        <v>782</v>
      </c>
      <c r="C22" s="1">
        <v>270600003</v>
      </c>
      <c r="D22" t="s">
        <v>130</v>
      </c>
      <c r="E22" t="s">
        <v>793</v>
      </c>
      <c r="F22">
        <v>230</v>
      </c>
      <c r="G22">
        <v>267</v>
      </c>
      <c r="H22">
        <v>230</v>
      </c>
      <c r="I22">
        <v>245.64</v>
      </c>
      <c r="J22">
        <v>0.92</v>
      </c>
      <c r="K22" t="s">
        <v>780</v>
      </c>
      <c r="L22">
        <v>15.64</v>
      </c>
      <c r="M22">
        <v>0</v>
      </c>
      <c r="N22">
        <v>0.0680000000000001</v>
      </c>
      <c r="O22">
        <v>195</v>
      </c>
      <c r="P22">
        <v>213.7068</v>
      </c>
      <c r="Q22">
        <v>227</v>
      </c>
      <c r="R22">
        <v>0.87</v>
      </c>
      <c r="S22" t="s">
        <v>780</v>
      </c>
      <c r="T22">
        <v>18.7068</v>
      </c>
      <c r="U22">
        <v>0</v>
      </c>
      <c r="V22">
        <v>175</v>
      </c>
      <c r="W22">
        <v>190.199052</v>
      </c>
      <c r="X22">
        <v>193</v>
      </c>
      <c r="Y22">
        <v>0.89</v>
      </c>
      <c r="Z22" t="s">
        <v>780</v>
      </c>
      <c r="AA22">
        <v>15.199052</v>
      </c>
      <c r="AB22">
        <v>0</v>
      </c>
      <c r="AC22">
        <v>140</v>
      </c>
      <c r="AD22">
        <v>152.1592416</v>
      </c>
      <c r="AE22">
        <v>0.8</v>
      </c>
      <c r="AF22" t="s">
        <v>780</v>
      </c>
      <c r="AG22">
        <v>12.1592416</v>
      </c>
      <c r="AH22">
        <v>0</v>
      </c>
      <c r="AI22" t="s">
        <v>780</v>
      </c>
    </row>
    <row r="23" spans="1:35">
      <c r="A23" t="s">
        <v>790</v>
      </c>
      <c r="B23" t="s">
        <v>782</v>
      </c>
      <c r="C23" s="1">
        <v>270700001</v>
      </c>
      <c r="D23" t="s">
        <v>131</v>
      </c>
      <c r="E23" t="s">
        <v>50</v>
      </c>
      <c r="F23">
        <v>100</v>
      </c>
      <c r="G23">
        <v>140</v>
      </c>
      <c r="H23">
        <v>100</v>
      </c>
      <c r="I23">
        <v>128.8</v>
      </c>
      <c r="J23">
        <v>0.92</v>
      </c>
      <c r="K23">
        <v>1324</v>
      </c>
      <c r="L23">
        <v>28.8</v>
      </c>
      <c r="M23">
        <v>38131.2</v>
      </c>
      <c r="N23">
        <v>0.288</v>
      </c>
      <c r="O23">
        <v>85</v>
      </c>
      <c r="P23">
        <v>112.056</v>
      </c>
      <c r="Q23">
        <v>119</v>
      </c>
      <c r="R23">
        <v>0.87</v>
      </c>
      <c r="S23">
        <v>23</v>
      </c>
      <c r="T23">
        <v>27.056</v>
      </c>
      <c r="U23">
        <v>622.288</v>
      </c>
      <c r="V23">
        <v>76</v>
      </c>
      <c r="W23">
        <v>99.72984</v>
      </c>
      <c r="X23">
        <v>101</v>
      </c>
      <c r="Y23">
        <v>0.89</v>
      </c>
      <c r="Z23" t="s">
        <v>780</v>
      </c>
      <c r="AA23">
        <v>23.72984</v>
      </c>
      <c r="AB23">
        <v>0</v>
      </c>
      <c r="AC23">
        <v>60</v>
      </c>
      <c r="AD23">
        <v>79.783872</v>
      </c>
      <c r="AE23">
        <v>0.8</v>
      </c>
      <c r="AF23" t="s">
        <v>780</v>
      </c>
      <c r="AG23">
        <v>19.783872</v>
      </c>
      <c r="AH23">
        <v>0</v>
      </c>
      <c r="AI23" t="s">
        <v>780</v>
      </c>
    </row>
    <row r="24" spans="1:35">
      <c r="A24" t="s">
        <v>790</v>
      </c>
      <c r="B24" t="s">
        <v>782</v>
      </c>
      <c r="C24" s="1">
        <v>270800002</v>
      </c>
      <c r="D24" t="s">
        <v>133</v>
      </c>
      <c r="E24" t="s">
        <v>20</v>
      </c>
      <c r="F24">
        <v>30</v>
      </c>
      <c r="G24">
        <v>41</v>
      </c>
      <c r="H24">
        <v>30</v>
      </c>
      <c r="I24">
        <v>37.72</v>
      </c>
      <c r="J24">
        <v>0.92</v>
      </c>
      <c r="K24">
        <v>7</v>
      </c>
      <c r="L24">
        <v>7.72</v>
      </c>
      <c r="M24">
        <v>54.04</v>
      </c>
      <c r="N24">
        <v>0.257333333333333</v>
      </c>
      <c r="O24">
        <v>25</v>
      </c>
      <c r="P24">
        <v>32.8164</v>
      </c>
      <c r="Q24">
        <v>35</v>
      </c>
      <c r="R24">
        <v>0.87</v>
      </c>
      <c r="S24">
        <v>9324</v>
      </c>
      <c r="T24">
        <v>7.8164</v>
      </c>
      <c r="U24">
        <v>72880.1136</v>
      </c>
      <c r="V24">
        <v>22</v>
      </c>
      <c r="W24">
        <v>29.206596</v>
      </c>
      <c r="X24">
        <v>30</v>
      </c>
      <c r="Y24">
        <v>0.89</v>
      </c>
      <c r="Z24" t="s">
        <v>780</v>
      </c>
      <c r="AA24">
        <v>7.206596</v>
      </c>
      <c r="AB24">
        <v>0</v>
      </c>
      <c r="AC24">
        <v>17.6</v>
      </c>
      <c r="AD24">
        <v>23.3652768</v>
      </c>
      <c r="AE24">
        <v>0.8</v>
      </c>
      <c r="AF24" t="s">
        <v>780</v>
      </c>
      <c r="AG24">
        <v>5.7652768</v>
      </c>
      <c r="AH24">
        <v>0</v>
      </c>
      <c r="AI24" t="s">
        <v>780</v>
      </c>
    </row>
    <row r="25" spans="1:35">
      <c r="A25" t="s">
        <v>778</v>
      </c>
      <c r="B25" t="s">
        <v>782</v>
      </c>
      <c r="C25" s="1">
        <v>310605003</v>
      </c>
      <c r="D25" t="s">
        <v>134</v>
      </c>
      <c r="E25" t="s">
        <v>20</v>
      </c>
      <c r="F25">
        <v>132</v>
      </c>
      <c r="G25">
        <v>137</v>
      </c>
      <c r="H25">
        <v>128</v>
      </c>
      <c r="I25">
        <v>126.04</v>
      </c>
      <c r="J25">
        <v>0.92</v>
      </c>
      <c r="K25">
        <v>4761</v>
      </c>
      <c r="L25">
        <v>-1.95999999999999</v>
      </c>
      <c r="M25">
        <v>-9331.55999999997</v>
      </c>
      <c r="N25">
        <v>-0.0153125</v>
      </c>
      <c r="O25">
        <v>110</v>
      </c>
      <c r="P25">
        <v>109.6548</v>
      </c>
      <c r="Q25">
        <v>116</v>
      </c>
      <c r="R25">
        <v>0.87</v>
      </c>
      <c r="S25">
        <v>1353</v>
      </c>
      <c r="T25">
        <v>-0.345199999999991</v>
      </c>
      <c r="U25">
        <v>-467.055599999988</v>
      </c>
      <c r="V25">
        <v>99</v>
      </c>
      <c r="W25">
        <v>97.592772</v>
      </c>
      <c r="X25">
        <v>102</v>
      </c>
      <c r="Y25">
        <v>0.89</v>
      </c>
      <c r="Z25" t="s">
        <v>780</v>
      </c>
      <c r="AA25">
        <v>-1.40722799999999</v>
      </c>
      <c r="AB25">
        <v>0</v>
      </c>
      <c r="AC25">
        <v>79</v>
      </c>
      <c r="AD25">
        <v>78.0742176</v>
      </c>
      <c r="AE25">
        <v>0.8</v>
      </c>
      <c r="AF25">
        <v>7</v>
      </c>
      <c r="AG25">
        <v>-0.925782399999989</v>
      </c>
      <c r="AH25">
        <v>-6.48047679999992</v>
      </c>
      <c r="AI25" t="s">
        <v>780</v>
      </c>
    </row>
    <row r="26" spans="1:35">
      <c r="A26" t="s">
        <v>778</v>
      </c>
      <c r="B26" t="s">
        <v>782</v>
      </c>
      <c r="C26" s="1" t="s">
        <v>794</v>
      </c>
      <c r="D26" t="s">
        <v>795</v>
      </c>
      <c r="E26" t="s">
        <v>20</v>
      </c>
      <c r="F26">
        <v>171.6</v>
      </c>
      <c r="G26">
        <v>178.1</v>
      </c>
      <c r="H26">
        <v>166.4</v>
      </c>
      <c r="I26">
        <v>163.852</v>
      </c>
      <c r="J26">
        <v>0.92</v>
      </c>
      <c r="K26">
        <v>145</v>
      </c>
      <c r="L26">
        <v>-2.548</v>
      </c>
      <c r="M26">
        <v>-369.46</v>
      </c>
      <c r="N26">
        <v>-0.0153125000000001</v>
      </c>
      <c r="O26">
        <v>171.6</v>
      </c>
      <c r="P26">
        <v>142.55124</v>
      </c>
      <c r="Q26">
        <v>150.8</v>
      </c>
      <c r="R26">
        <v>0.87</v>
      </c>
      <c r="S26">
        <v>2</v>
      </c>
      <c r="T26">
        <v>-29.04876</v>
      </c>
      <c r="U26">
        <v>-58.09752</v>
      </c>
      <c r="V26">
        <v>171.6</v>
      </c>
      <c r="W26">
        <v>126.8706036</v>
      </c>
      <c r="X26">
        <v>128.7</v>
      </c>
      <c r="Y26">
        <v>0.89</v>
      </c>
      <c r="Z26" t="s">
        <v>780</v>
      </c>
      <c r="AA26">
        <v>-44.7293964</v>
      </c>
      <c r="AB26">
        <v>0</v>
      </c>
      <c r="AC26">
        <v>171.6</v>
      </c>
      <c r="AD26">
        <v>101.49648288</v>
      </c>
      <c r="AE26">
        <v>0.8</v>
      </c>
      <c r="AF26" t="s">
        <v>780</v>
      </c>
      <c r="AG26">
        <v>-70.10351712</v>
      </c>
      <c r="AH26">
        <v>0</v>
      </c>
      <c r="AI26" t="s">
        <v>780</v>
      </c>
    </row>
    <row r="27" spans="1:35">
      <c r="A27" t="s">
        <v>778</v>
      </c>
      <c r="B27" t="s">
        <v>782</v>
      </c>
      <c r="C27" s="1">
        <v>310605006</v>
      </c>
      <c r="D27" t="s">
        <v>137</v>
      </c>
      <c r="E27" t="s">
        <v>796</v>
      </c>
      <c r="F27">
        <v>132</v>
      </c>
      <c r="G27">
        <v>168</v>
      </c>
      <c r="H27">
        <v>123</v>
      </c>
      <c r="I27">
        <v>154.56</v>
      </c>
      <c r="J27">
        <v>0.92</v>
      </c>
      <c r="K27">
        <v>23162.9512</v>
      </c>
      <c r="L27">
        <v>31.56</v>
      </c>
      <c r="M27">
        <v>731022.739872</v>
      </c>
      <c r="N27">
        <v>0.256585365853659</v>
      </c>
      <c r="O27">
        <v>110</v>
      </c>
      <c r="P27">
        <v>134.4672</v>
      </c>
      <c r="Q27">
        <v>143</v>
      </c>
      <c r="R27">
        <v>0.87</v>
      </c>
      <c r="S27">
        <v>17473</v>
      </c>
      <c r="T27">
        <v>24.4672</v>
      </c>
      <c r="U27">
        <v>427515.3856</v>
      </c>
      <c r="V27">
        <v>99</v>
      </c>
      <c r="W27">
        <v>119.675808</v>
      </c>
      <c r="X27">
        <v>121</v>
      </c>
      <c r="Y27">
        <v>0.89</v>
      </c>
      <c r="Z27" t="s">
        <v>780</v>
      </c>
      <c r="AA27">
        <v>20.675808</v>
      </c>
      <c r="AB27">
        <v>0</v>
      </c>
      <c r="AC27">
        <v>79</v>
      </c>
      <c r="AD27">
        <v>95.7406464</v>
      </c>
      <c r="AE27">
        <v>0.8</v>
      </c>
      <c r="AF27">
        <v>7</v>
      </c>
      <c r="AG27">
        <v>16.7406464</v>
      </c>
      <c r="AH27">
        <v>117.1845248</v>
      </c>
      <c r="AI27" t="s">
        <v>780</v>
      </c>
    </row>
    <row r="28" spans="1:35">
      <c r="A28" t="s">
        <v>778</v>
      </c>
      <c r="B28" t="s">
        <v>782</v>
      </c>
      <c r="C28" s="1" t="s">
        <v>797</v>
      </c>
      <c r="D28" t="s">
        <v>798</v>
      </c>
      <c r="E28" t="s">
        <v>796</v>
      </c>
      <c r="F28">
        <v>171.6</v>
      </c>
      <c r="G28">
        <v>218.4</v>
      </c>
      <c r="H28">
        <v>159.9</v>
      </c>
      <c r="I28">
        <v>200.928</v>
      </c>
      <c r="J28">
        <v>0.92</v>
      </c>
      <c r="K28">
        <v>703</v>
      </c>
      <c r="L28">
        <v>41.028</v>
      </c>
      <c r="M28">
        <v>28842.684</v>
      </c>
      <c r="N28">
        <v>0.256585365853659</v>
      </c>
      <c r="O28">
        <v>143</v>
      </c>
      <c r="P28">
        <v>174.80736</v>
      </c>
      <c r="Q28">
        <v>185.9</v>
      </c>
      <c r="R28">
        <v>0.87</v>
      </c>
      <c r="S28" t="s">
        <v>780</v>
      </c>
      <c r="T28">
        <v>31.80736</v>
      </c>
      <c r="U28">
        <v>0</v>
      </c>
      <c r="V28">
        <v>128.7</v>
      </c>
      <c r="W28">
        <v>155.5785504</v>
      </c>
      <c r="X28">
        <v>157.3</v>
      </c>
      <c r="Y28">
        <v>0.89</v>
      </c>
      <c r="Z28" t="s">
        <v>780</v>
      </c>
      <c r="AA28">
        <v>26.8785504</v>
      </c>
      <c r="AB28">
        <v>0</v>
      </c>
      <c r="AC28">
        <v>102.7</v>
      </c>
      <c r="AD28">
        <v>124.46284032</v>
      </c>
      <c r="AE28">
        <v>0.8</v>
      </c>
      <c r="AF28" t="s">
        <v>780</v>
      </c>
      <c r="AG28">
        <v>21.76284032</v>
      </c>
      <c r="AH28">
        <v>0</v>
      </c>
      <c r="AI28" t="s">
        <v>780</v>
      </c>
    </row>
    <row r="29" spans="1:35">
      <c r="A29" t="s">
        <v>789</v>
      </c>
      <c r="B29" t="s">
        <v>782</v>
      </c>
      <c r="C29" s="1">
        <v>310605007</v>
      </c>
      <c r="D29" t="s">
        <v>140</v>
      </c>
      <c r="E29" t="s">
        <v>20</v>
      </c>
      <c r="F29">
        <v>180</v>
      </c>
      <c r="G29">
        <v>223</v>
      </c>
      <c r="H29">
        <v>180</v>
      </c>
      <c r="I29">
        <v>205.16</v>
      </c>
      <c r="J29">
        <v>0.92</v>
      </c>
      <c r="K29">
        <v>1533</v>
      </c>
      <c r="L29">
        <v>25.16</v>
      </c>
      <c r="M29">
        <v>38570.28</v>
      </c>
      <c r="N29">
        <v>0.139777777777778</v>
      </c>
      <c r="O29">
        <v>155</v>
      </c>
      <c r="P29">
        <v>178.4892</v>
      </c>
      <c r="Q29">
        <v>190</v>
      </c>
      <c r="R29">
        <v>0.87</v>
      </c>
      <c r="S29">
        <v>325</v>
      </c>
      <c r="T29">
        <v>23.4892</v>
      </c>
      <c r="U29">
        <v>7633.98999999999</v>
      </c>
      <c r="V29">
        <v>139</v>
      </c>
      <c r="W29">
        <v>158.855388</v>
      </c>
      <c r="X29">
        <v>161</v>
      </c>
      <c r="Y29">
        <v>0.89</v>
      </c>
      <c r="Z29" t="s">
        <v>780</v>
      </c>
      <c r="AA29">
        <v>19.855388</v>
      </c>
      <c r="AB29">
        <v>0</v>
      </c>
      <c r="AC29">
        <v>111</v>
      </c>
      <c r="AD29">
        <v>127.0843104</v>
      </c>
      <c r="AE29">
        <v>0.8</v>
      </c>
      <c r="AF29">
        <v>3</v>
      </c>
      <c r="AG29">
        <v>16.0843104</v>
      </c>
      <c r="AH29">
        <v>48.2529312</v>
      </c>
      <c r="AI29" t="s">
        <v>780</v>
      </c>
    </row>
    <row r="30" spans="1:35">
      <c r="A30" t="s">
        <v>778</v>
      </c>
      <c r="B30" t="s">
        <v>782</v>
      </c>
      <c r="C30" s="1">
        <v>310605008</v>
      </c>
      <c r="D30" t="s">
        <v>142</v>
      </c>
      <c r="E30" t="s">
        <v>20</v>
      </c>
      <c r="F30">
        <v>396</v>
      </c>
      <c r="G30">
        <v>496</v>
      </c>
      <c r="H30">
        <v>385</v>
      </c>
      <c r="I30">
        <v>456.32</v>
      </c>
      <c r="J30">
        <v>0.92</v>
      </c>
      <c r="K30">
        <v>221</v>
      </c>
      <c r="L30">
        <v>71.32</v>
      </c>
      <c r="M30">
        <v>15761.72</v>
      </c>
      <c r="N30">
        <v>0.185246753246753</v>
      </c>
      <c r="O30">
        <v>346</v>
      </c>
      <c r="P30">
        <v>396.9984</v>
      </c>
      <c r="Q30">
        <v>422</v>
      </c>
      <c r="R30">
        <v>0.87</v>
      </c>
      <c r="S30">
        <v>30</v>
      </c>
      <c r="T30">
        <v>50.9984</v>
      </c>
      <c r="U30">
        <v>1529.952</v>
      </c>
      <c r="V30">
        <v>311</v>
      </c>
      <c r="W30">
        <v>353.328576</v>
      </c>
      <c r="X30">
        <v>358</v>
      </c>
      <c r="Y30">
        <v>0.89</v>
      </c>
      <c r="Z30" t="s">
        <v>780</v>
      </c>
      <c r="AA30">
        <v>42.328576</v>
      </c>
      <c r="AB30">
        <v>0</v>
      </c>
      <c r="AC30">
        <v>249</v>
      </c>
      <c r="AD30">
        <v>282.6628608</v>
      </c>
      <c r="AE30">
        <v>0.8</v>
      </c>
      <c r="AF30" t="s">
        <v>780</v>
      </c>
      <c r="AG30">
        <v>33.6628608</v>
      </c>
      <c r="AH30">
        <v>0</v>
      </c>
      <c r="AI30" t="s">
        <v>780</v>
      </c>
    </row>
    <row r="31" spans="1:35">
      <c r="A31" t="s">
        <v>778</v>
      </c>
      <c r="B31" t="s">
        <v>782</v>
      </c>
      <c r="C31" s="1" t="s">
        <v>799</v>
      </c>
      <c r="D31" t="s">
        <v>800</v>
      </c>
      <c r="E31" t="s">
        <v>20</v>
      </c>
      <c r="F31">
        <v>514.8</v>
      </c>
      <c r="G31">
        <v>644.8</v>
      </c>
      <c r="H31">
        <v>500.5</v>
      </c>
      <c r="I31">
        <v>593.216</v>
      </c>
      <c r="J31">
        <v>0.92</v>
      </c>
      <c r="K31">
        <v>25</v>
      </c>
      <c r="L31">
        <v>92.7160000000001</v>
      </c>
      <c r="M31">
        <v>2317.9</v>
      </c>
      <c r="N31">
        <v>0.185246753246753</v>
      </c>
      <c r="O31">
        <v>514.8</v>
      </c>
      <c r="P31">
        <v>516.09792</v>
      </c>
      <c r="Q31">
        <v>548.6</v>
      </c>
      <c r="R31">
        <v>0.87</v>
      </c>
      <c r="S31" t="s">
        <v>780</v>
      </c>
      <c r="T31">
        <v>1.29791999999998</v>
      </c>
      <c r="U31">
        <v>0</v>
      </c>
      <c r="V31">
        <v>514.8</v>
      </c>
      <c r="W31">
        <v>459.3271488</v>
      </c>
      <c r="X31">
        <v>465.4</v>
      </c>
      <c r="Y31">
        <v>0.89</v>
      </c>
      <c r="Z31" t="s">
        <v>780</v>
      </c>
      <c r="AA31">
        <v>-55.4728512</v>
      </c>
      <c r="AB31">
        <v>0</v>
      </c>
      <c r="AC31">
        <v>514.8</v>
      </c>
      <c r="AD31">
        <v>367.46171904</v>
      </c>
      <c r="AE31">
        <v>0.8</v>
      </c>
      <c r="AF31" t="s">
        <v>780</v>
      </c>
      <c r="AG31">
        <v>-147.33828096</v>
      </c>
      <c r="AH31">
        <v>0</v>
      </c>
      <c r="AI31" t="s">
        <v>780</v>
      </c>
    </row>
    <row r="32" spans="1:35">
      <c r="A32" t="s">
        <v>789</v>
      </c>
      <c r="B32" t="s">
        <v>785</v>
      </c>
      <c r="C32" s="1">
        <v>310701001</v>
      </c>
      <c r="D32" t="s">
        <v>626</v>
      </c>
      <c r="E32" t="s">
        <v>20</v>
      </c>
      <c r="F32">
        <v>12</v>
      </c>
      <c r="G32" t="s">
        <v>780</v>
      </c>
      <c r="H32">
        <v>10</v>
      </c>
      <c r="I32">
        <v>11</v>
      </c>
      <c r="J32">
        <v>0.916666666666667</v>
      </c>
      <c r="K32">
        <v>47213.27</v>
      </c>
      <c r="L32">
        <v>1</v>
      </c>
      <c r="M32">
        <v>47213.27</v>
      </c>
      <c r="N32">
        <v>0.1</v>
      </c>
      <c r="O32">
        <v>9</v>
      </c>
      <c r="P32">
        <v>9.57</v>
      </c>
      <c r="Q32" t="s">
        <v>780</v>
      </c>
      <c r="R32">
        <v>0.87</v>
      </c>
      <c r="S32">
        <v>634991</v>
      </c>
      <c r="T32">
        <v>0.57</v>
      </c>
      <c r="U32">
        <v>361944.87</v>
      </c>
      <c r="V32">
        <v>8</v>
      </c>
      <c r="W32">
        <v>8.5173</v>
      </c>
      <c r="X32" t="s">
        <v>780</v>
      </c>
      <c r="Y32">
        <v>0.89</v>
      </c>
      <c r="Z32">
        <v>20187</v>
      </c>
      <c r="AA32">
        <v>0.517300000000001</v>
      </c>
      <c r="AB32">
        <v>10442.7351</v>
      </c>
      <c r="AC32">
        <v>6.4</v>
      </c>
      <c r="AD32">
        <v>6.81384</v>
      </c>
      <c r="AE32">
        <v>0.8</v>
      </c>
      <c r="AF32">
        <v>189241.5</v>
      </c>
      <c r="AG32">
        <v>0.41384</v>
      </c>
      <c r="AH32">
        <v>78315.7023600001</v>
      </c>
      <c r="AI32" t="s">
        <v>780</v>
      </c>
    </row>
    <row r="33" spans="1:35">
      <c r="A33" t="s">
        <v>789</v>
      </c>
      <c r="B33" t="s">
        <v>785</v>
      </c>
      <c r="C33" s="1">
        <v>310701003</v>
      </c>
      <c r="D33" t="s">
        <v>629</v>
      </c>
      <c r="E33" t="s">
        <v>20</v>
      </c>
      <c r="F33">
        <v>210</v>
      </c>
      <c r="G33" t="s">
        <v>780</v>
      </c>
      <c r="H33">
        <v>168</v>
      </c>
      <c r="I33">
        <v>190</v>
      </c>
      <c r="J33">
        <v>0.904761904761905</v>
      </c>
      <c r="K33">
        <v>9515.28571428571</v>
      </c>
      <c r="L33">
        <v>22</v>
      </c>
      <c r="M33">
        <v>209336.285714286</v>
      </c>
      <c r="N33">
        <v>0.130952380952381</v>
      </c>
      <c r="O33">
        <v>140</v>
      </c>
      <c r="P33">
        <v>165.3</v>
      </c>
      <c r="Q33" t="s">
        <v>780</v>
      </c>
      <c r="R33">
        <v>0.87</v>
      </c>
      <c r="S33">
        <v>11353</v>
      </c>
      <c r="T33">
        <v>25.3</v>
      </c>
      <c r="U33">
        <v>287230.9</v>
      </c>
      <c r="V33">
        <v>126</v>
      </c>
      <c r="W33">
        <v>147.117</v>
      </c>
      <c r="X33" t="s">
        <v>780</v>
      </c>
      <c r="Y33">
        <v>0.89</v>
      </c>
      <c r="Z33">
        <v>4</v>
      </c>
      <c r="AA33">
        <v>21.117</v>
      </c>
      <c r="AB33">
        <v>84.4680000000001</v>
      </c>
      <c r="AC33">
        <v>100</v>
      </c>
      <c r="AD33">
        <v>117.6936</v>
      </c>
      <c r="AE33">
        <v>0.8</v>
      </c>
      <c r="AF33">
        <v>331</v>
      </c>
      <c r="AG33">
        <v>17.6936</v>
      </c>
      <c r="AH33">
        <v>5856.58160000001</v>
      </c>
      <c r="AI33" t="s">
        <v>780</v>
      </c>
    </row>
    <row r="34" spans="1:35">
      <c r="A34" t="s">
        <v>778</v>
      </c>
      <c r="B34" t="s">
        <v>785</v>
      </c>
      <c r="C34" s="1">
        <v>310702005</v>
      </c>
      <c r="D34" t="s">
        <v>624</v>
      </c>
      <c r="E34" t="s">
        <v>20</v>
      </c>
      <c r="F34">
        <v>1056</v>
      </c>
      <c r="G34" t="s">
        <v>780</v>
      </c>
      <c r="H34">
        <v>1000</v>
      </c>
      <c r="I34">
        <v>1056</v>
      </c>
      <c r="J34">
        <v>1</v>
      </c>
      <c r="K34">
        <v>110</v>
      </c>
      <c r="L34">
        <v>56</v>
      </c>
      <c r="M34">
        <v>6160</v>
      </c>
      <c r="N34">
        <v>0.056</v>
      </c>
      <c r="O34">
        <v>850</v>
      </c>
      <c r="P34">
        <v>918.72</v>
      </c>
      <c r="Q34" t="s">
        <v>780</v>
      </c>
      <c r="R34">
        <v>0.87</v>
      </c>
      <c r="S34">
        <v>62</v>
      </c>
      <c r="T34">
        <v>68.72</v>
      </c>
      <c r="U34">
        <v>4260.64</v>
      </c>
      <c r="V34">
        <v>765</v>
      </c>
      <c r="W34">
        <v>817.6608</v>
      </c>
      <c r="X34" t="s">
        <v>780</v>
      </c>
      <c r="Y34">
        <v>0.89</v>
      </c>
      <c r="Z34" t="s">
        <v>780</v>
      </c>
      <c r="AA34">
        <v>52.6608</v>
      </c>
      <c r="AB34">
        <v>0</v>
      </c>
      <c r="AC34">
        <v>612</v>
      </c>
      <c r="AD34">
        <v>654.12864</v>
      </c>
      <c r="AE34">
        <v>0.8</v>
      </c>
      <c r="AF34" t="s">
        <v>780</v>
      </c>
      <c r="AG34">
        <v>42.12864</v>
      </c>
      <c r="AH34">
        <v>0</v>
      </c>
      <c r="AI34" t="s">
        <v>780</v>
      </c>
    </row>
    <row r="35" spans="1:35">
      <c r="A35" t="s">
        <v>778</v>
      </c>
      <c r="B35" t="s">
        <v>782</v>
      </c>
      <c r="C35" s="1">
        <v>310800005</v>
      </c>
      <c r="D35" t="s">
        <v>145</v>
      </c>
      <c r="E35" t="s">
        <v>20</v>
      </c>
      <c r="F35">
        <v>1800</v>
      </c>
      <c r="G35">
        <v>2026</v>
      </c>
      <c r="H35">
        <v>1800</v>
      </c>
      <c r="I35">
        <v>1863.92</v>
      </c>
      <c r="J35">
        <v>0.92</v>
      </c>
      <c r="K35" t="s">
        <v>780</v>
      </c>
      <c r="L35">
        <v>63.9200000000001</v>
      </c>
      <c r="M35">
        <v>0</v>
      </c>
      <c r="N35">
        <v>0.035511111111111</v>
      </c>
      <c r="O35">
        <v>1560</v>
      </c>
      <c r="P35">
        <v>1621.6104</v>
      </c>
      <c r="Q35">
        <v>1722</v>
      </c>
      <c r="R35">
        <v>0.87</v>
      </c>
      <c r="S35" t="s">
        <v>780</v>
      </c>
      <c r="T35">
        <v>61.6104</v>
      </c>
      <c r="U35">
        <v>0</v>
      </c>
      <c r="V35">
        <v>1404</v>
      </c>
      <c r="W35">
        <v>1443.233256</v>
      </c>
      <c r="X35">
        <v>1464</v>
      </c>
      <c r="Y35">
        <v>0.89</v>
      </c>
      <c r="Z35" t="s">
        <v>780</v>
      </c>
      <c r="AA35">
        <v>39.233256</v>
      </c>
      <c r="AB35">
        <v>0</v>
      </c>
      <c r="AC35">
        <v>1123</v>
      </c>
      <c r="AD35">
        <v>1154.5866048</v>
      </c>
      <c r="AE35">
        <v>0.8</v>
      </c>
      <c r="AF35" t="s">
        <v>780</v>
      </c>
      <c r="AG35">
        <v>31.5866048</v>
      </c>
      <c r="AH35">
        <v>0</v>
      </c>
      <c r="AI35" t="s">
        <v>780</v>
      </c>
    </row>
    <row r="36" spans="1:35">
      <c r="A36" t="s">
        <v>778</v>
      </c>
      <c r="B36" t="s">
        <v>782</v>
      </c>
      <c r="C36" s="1">
        <v>310800028</v>
      </c>
      <c r="D36" t="s">
        <v>149</v>
      </c>
      <c r="E36" t="s">
        <v>20</v>
      </c>
      <c r="F36">
        <v>300</v>
      </c>
      <c r="G36">
        <v>425</v>
      </c>
      <c r="H36">
        <v>285</v>
      </c>
      <c r="I36">
        <v>391</v>
      </c>
      <c r="J36">
        <v>0.92</v>
      </c>
      <c r="K36">
        <v>798</v>
      </c>
      <c r="L36">
        <v>106</v>
      </c>
      <c r="M36">
        <v>84588</v>
      </c>
      <c r="N36">
        <v>0.371929824561404</v>
      </c>
      <c r="O36">
        <v>257</v>
      </c>
      <c r="P36">
        <v>340.17</v>
      </c>
      <c r="Q36">
        <v>361</v>
      </c>
      <c r="R36">
        <v>0.87</v>
      </c>
      <c r="S36">
        <v>15</v>
      </c>
      <c r="T36">
        <v>83.17</v>
      </c>
      <c r="U36">
        <v>1247.55</v>
      </c>
      <c r="V36">
        <v>231</v>
      </c>
      <c r="W36">
        <v>302.7513</v>
      </c>
      <c r="X36">
        <v>307</v>
      </c>
      <c r="Y36">
        <v>0.89</v>
      </c>
      <c r="Z36" t="s">
        <v>780</v>
      </c>
      <c r="AA36">
        <v>71.7513</v>
      </c>
      <c r="AB36">
        <v>0</v>
      </c>
      <c r="AC36">
        <v>185</v>
      </c>
      <c r="AD36">
        <v>242.20104</v>
      </c>
      <c r="AE36">
        <v>0.8</v>
      </c>
      <c r="AF36" t="s">
        <v>780</v>
      </c>
      <c r="AG36">
        <v>57.20104</v>
      </c>
      <c r="AH36">
        <v>0</v>
      </c>
      <c r="AI36" t="s">
        <v>780</v>
      </c>
    </row>
    <row r="37" spans="1:35">
      <c r="A37" t="s">
        <v>789</v>
      </c>
      <c r="B37" t="s">
        <v>782</v>
      </c>
      <c r="C37" s="1">
        <v>310902005</v>
      </c>
      <c r="D37" t="s">
        <v>152</v>
      </c>
      <c r="E37" t="s">
        <v>20</v>
      </c>
      <c r="F37">
        <v>72</v>
      </c>
      <c r="G37">
        <v>83</v>
      </c>
      <c r="H37">
        <v>72</v>
      </c>
      <c r="I37">
        <v>76.36</v>
      </c>
      <c r="J37">
        <v>0.92</v>
      </c>
      <c r="K37">
        <v>6878</v>
      </c>
      <c r="L37">
        <v>4.36</v>
      </c>
      <c r="M37">
        <v>29988.08</v>
      </c>
      <c r="N37">
        <v>0.0605555555555555</v>
      </c>
      <c r="O37">
        <v>60</v>
      </c>
      <c r="P37">
        <v>66.4332</v>
      </c>
      <c r="Q37">
        <v>71</v>
      </c>
      <c r="R37">
        <v>0.87</v>
      </c>
      <c r="S37">
        <v>40701</v>
      </c>
      <c r="T37">
        <v>6.4332</v>
      </c>
      <c r="U37">
        <v>261837.6732</v>
      </c>
      <c r="V37">
        <v>54</v>
      </c>
      <c r="W37">
        <v>59.125548</v>
      </c>
      <c r="X37">
        <v>60</v>
      </c>
      <c r="Y37">
        <v>0.89</v>
      </c>
      <c r="Z37" t="s">
        <v>780</v>
      </c>
      <c r="AA37">
        <v>5.125548</v>
      </c>
      <c r="AB37">
        <v>0</v>
      </c>
      <c r="AC37">
        <v>43</v>
      </c>
      <c r="AD37">
        <v>47.3004384</v>
      </c>
      <c r="AE37">
        <v>0.8</v>
      </c>
      <c r="AF37">
        <v>696</v>
      </c>
      <c r="AG37">
        <v>4.3004384</v>
      </c>
      <c r="AH37">
        <v>2993.1051264</v>
      </c>
      <c r="AI37" t="s">
        <v>780</v>
      </c>
    </row>
    <row r="38" spans="1:35">
      <c r="A38" t="s">
        <v>778</v>
      </c>
      <c r="B38" t="s">
        <v>782</v>
      </c>
      <c r="C38" s="1">
        <v>310902006</v>
      </c>
      <c r="D38" t="s">
        <v>155</v>
      </c>
      <c r="E38" t="s">
        <v>20</v>
      </c>
      <c r="F38">
        <v>396</v>
      </c>
      <c r="G38">
        <v>535</v>
      </c>
      <c r="H38">
        <v>370</v>
      </c>
      <c r="I38">
        <v>492.2</v>
      </c>
      <c r="J38">
        <v>0.92</v>
      </c>
      <c r="K38">
        <v>1996.6189</v>
      </c>
      <c r="L38">
        <v>122.2</v>
      </c>
      <c r="M38">
        <v>243986.82958</v>
      </c>
      <c r="N38">
        <v>0.33027027027027</v>
      </c>
      <c r="O38">
        <v>320</v>
      </c>
      <c r="P38">
        <v>428.214</v>
      </c>
      <c r="Q38">
        <v>455</v>
      </c>
      <c r="R38">
        <v>0.87</v>
      </c>
      <c r="S38">
        <v>3043</v>
      </c>
      <c r="T38">
        <v>108.214</v>
      </c>
      <c r="U38">
        <v>329295.202</v>
      </c>
      <c r="V38">
        <v>288</v>
      </c>
      <c r="W38">
        <v>381.11046</v>
      </c>
      <c r="X38">
        <v>387</v>
      </c>
      <c r="Y38">
        <v>0.89</v>
      </c>
      <c r="Z38" t="s">
        <v>780</v>
      </c>
      <c r="AA38">
        <v>93.11046</v>
      </c>
      <c r="AB38">
        <v>0</v>
      </c>
      <c r="AC38">
        <v>230</v>
      </c>
      <c r="AD38">
        <v>304.888368</v>
      </c>
      <c r="AE38">
        <v>0.8</v>
      </c>
      <c r="AF38">
        <v>18</v>
      </c>
      <c r="AG38">
        <v>74.8883680000001</v>
      </c>
      <c r="AH38">
        <v>1347.990624</v>
      </c>
      <c r="AI38" t="s">
        <v>780</v>
      </c>
    </row>
    <row r="39" spans="1:35">
      <c r="A39" t="s">
        <v>778</v>
      </c>
      <c r="B39" t="s">
        <v>782</v>
      </c>
      <c r="C39" s="1" t="s">
        <v>801</v>
      </c>
      <c r="D39" t="s">
        <v>802</v>
      </c>
      <c r="E39" t="s">
        <v>20</v>
      </c>
      <c r="F39">
        <v>594</v>
      </c>
      <c r="G39">
        <v>802.5</v>
      </c>
      <c r="H39">
        <v>555</v>
      </c>
      <c r="I39">
        <v>738.3</v>
      </c>
      <c r="J39">
        <v>0.92</v>
      </c>
      <c r="K39">
        <v>544</v>
      </c>
      <c r="L39">
        <v>183.3</v>
      </c>
      <c r="M39">
        <v>99715.2</v>
      </c>
      <c r="N39">
        <v>0.33027027027027</v>
      </c>
      <c r="O39">
        <v>480</v>
      </c>
      <c r="P39">
        <v>642.321</v>
      </c>
      <c r="Q39">
        <v>682.5</v>
      </c>
      <c r="R39">
        <v>0.87</v>
      </c>
      <c r="S39">
        <v>492</v>
      </c>
      <c r="T39">
        <v>162.321</v>
      </c>
      <c r="U39">
        <v>79861.9320000001</v>
      </c>
      <c r="V39">
        <v>432</v>
      </c>
      <c r="W39">
        <v>571.66569</v>
      </c>
      <c r="X39">
        <v>580.5</v>
      </c>
      <c r="Y39">
        <v>0.89</v>
      </c>
      <c r="Z39" t="s">
        <v>780</v>
      </c>
      <c r="AA39">
        <v>139.66569</v>
      </c>
      <c r="AB39">
        <v>0</v>
      </c>
      <c r="AC39">
        <v>345</v>
      </c>
      <c r="AD39">
        <v>457.332552</v>
      </c>
      <c r="AE39">
        <v>0.8</v>
      </c>
      <c r="AF39" t="s">
        <v>780</v>
      </c>
      <c r="AG39">
        <v>112.332552</v>
      </c>
      <c r="AH39">
        <v>0</v>
      </c>
      <c r="AI39" t="s">
        <v>780</v>
      </c>
    </row>
    <row r="40" spans="1:35">
      <c r="A40" t="s">
        <v>789</v>
      </c>
      <c r="B40" t="s">
        <v>782</v>
      </c>
      <c r="C40" s="1">
        <v>310903005</v>
      </c>
      <c r="D40" t="s">
        <v>159</v>
      </c>
      <c r="E40" t="s">
        <v>20</v>
      </c>
      <c r="F40">
        <v>180</v>
      </c>
      <c r="G40">
        <v>260</v>
      </c>
      <c r="H40">
        <v>180</v>
      </c>
      <c r="I40">
        <v>239.2</v>
      </c>
      <c r="J40">
        <v>0.92</v>
      </c>
      <c r="K40">
        <v>42</v>
      </c>
      <c r="L40">
        <v>59.2</v>
      </c>
      <c r="M40">
        <v>2486.4</v>
      </c>
      <c r="N40">
        <v>0.328888888888889</v>
      </c>
      <c r="O40">
        <v>153</v>
      </c>
      <c r="P40">
        <v>208.104</v>
      </c>
      <c r="Q40">
        <v>221</v>
      </c>
      <c r="R40">
        <v>0.87</v>
      </c>
      <c r="S40">
        <v>16928</v>
      </c>
      <c r="T40">
        <v>55.104</v>
      </c>
      <c r="U40">
        <v>932800.512</v>
      </c>
      <c r="V40">
        <v>137</v>
      </c>
      <c r="W40">
        <v>185.21256</v>
      </c>
      <c r="X40">
        <v>188</v>
      </c>
      <c r="Y40">
        <v>0.89</v>
      </c>
      <c r="Z40" t="s">
        <v>780</v>
      </c>
      <c r="AA40">
        <v>48.21256</v>
      </c>
      <c r="AB40">
        <v>0</v>
      </c>
      <c r="AC40">
        <v>109</v>
      </c>
      <c r="AD40">
        <v>148.170048</v>
      </c>
      <c r="AE40">
        <v>0.8</v>
      </c>
      <c r="AF40">
        <v>204</v>
      </c>
      <c r="AG40">
        <v>39.170048</v>
      </c>
      <c r="AH40">
        <v>7990.68979200001</v>
      </c>
      <c r="AI40" t="s">
        <v>780</v>
      </c>
    </row>
    <row r="41" spans="1:35">
      <c r="A41" t="s">
        <v>778</v>
      </c>
      <c r="B41" t="s">
        <v>782</v>
      </c>
      <c r="C41" s="1">
        <v>310903010</v>
      </c>
      <c r="D41" t="s">
        <v>162</v>
      </c>
      <c r="E41" t="s">
        <v>20</v>
      </c>
      <c r="F41">
        <v>396</v>
      </c>
      <c r="G41">
        <v>494</v>
      </c>
      <c r="H41">
        <v>370</v>
      </c>
      <c r="I41">
        <v>454.48</v>
      </c>
      <c r="J41">
        <v>0.92</v>
      </c>
      <c r="K41">
        <v>1851.6</v>
      </c>
      <c r="L41">
        <v>84.48</v>
      </c>
      <c r="M41">
        <v>156423.168</v>
      </c>
      <c r="N41">
        <v>0.228324324324324</v>
      </c>
      <c r="O41">
        <v>320</v>
      </c>
      <c r="P41">
        <v>395.3976</v>
      </c>
      <c r="Q41">
        <v>420</v>
      </c>
      <c r="R41">
        <v>0.87</v>
      </c>
      <c r="S41">
        <v>4523</v>
      </c>
      <c r="T41">
        <v>75.3976</v>
      </c>
      <c r="U41">
        <v>341023.3448</v>
      </c>
      <c r="V41">
        <v>288</v>
      </c>
      <c r="W41">
        <v>351.903864</v>
      </c>
      <c r="X41">
        <v>357</v>
      </c>
      <c r="Y41">
        <v>0.89</v>
      </c>
      <c r="Z41" t="s">
        <v>780</v>
      </c>
      <c r="AA41">
        <v>63.903864</v>
      </c>
      <c r="AB41">
        <v>0</v>
      </c>
      <c r="AC41">
        <v>230</v>
      </c>
      <c r="AD41">
        <v>281.5230912</v>
      </c>
      <c r="AE41">
        <v>0.8</v>
      </c>
      <c r="AF41">
        <v>36</v>
      </c>
      <c r="AG41">
        <v>51.5230912</v>
      </c>
      <c r="AH41">
        <v>1854.8312832</v>
      </c>
      <c r="AI41" t="s">
        <v>780</v>
      </c>
    </row>
    <row r="42" spans="1:35">
      <c r="A42" t="s">
        <v>778</v>
      </c>
      <c r="B42" t="s">
        <v>782</v>
      </c>
      <c r="C42" s="1" t="s">
        <v>803</v>
      </c>
      <c r="D42" t="s">
        <v>804</v>
      </c>
      <c r="E42" t="s">
        <v>20</v>
      </c>
      <c r="F42">
        <v>594</v>
      </c>
      <c r="G42">
        <v>741</v>
      </c>
      <c r="H42">
        <v>555</v>
      </c>
      <c r="I42">
        <v>681.72</v>
      </c>
      <c r="J42">
        <v>0.92</v>
      </c>
      <c r="K42">
        <v>1609</v>
      </c>
      <c r="L42">
        <v>126.72</v>
      </c>
      <c r="M42">
        <v>203892.48</v>
      </c>
      <c r="N42">
        <v>0.228324324324324</v>
      </c>
      <c r="O42">
        <v>480</v>
      </c>
      <c r="P42">
        <v>593.0964</v>
      </c>
      <c r="Q42">
        <v>630</v>
      </c>
      <c r="R42">
        <v>0.87</v>
      </c>
      <c r="S42">
        <v>618</v>
      </c>
      <c r="T42">
        <v>113.0964</v>
      </c>
      <c r="U42">
        <v>69893.5752</v>
      </c>
      <c r="V42">
        <v>432</v>
      </c>
      <c r="W42">
        <v>527.855796</v>
      </c>
      <c r="X42">
        <v>535.5</v>
      </c>
      <c r="Y42">
        <v>0.89</v>
      </c>
      <c r="Z42" t="s">
        <v>780</v>
      </c>
      <c r="AA42">
        <v>95.8557960000001</v>
      </c>
      <c r="AB42">
        <v>0</v>
      </c>
      <c r="AC42">
        <v>345</v>
      </c>
      <c r="AD42">
        <v>422.2846368</v>
      </c>
      <c r="AE42">
        <v>0.8</v>
      </c>
      <c r="AF42" t="s">
        <v>780</v>
      </c>
      <c r="AG42">
        <v>77.2846368</v>
      </c>
      <c r="AH42">
        <v>0</v>
      </c>
      <c r="AI42" t="s">
        <v>780</v>
      </c>
    </row>
    <row r="43" spans="1:35">
      <c r="A43" t="s">
        <v>778</v>
      </c>
      <c r="B43" t="s">
        <v>782</v>
      </c>
      <c r="C43" s="1">
        <v>310905010</v>
      </c>
      <c r="D43" t="s">
        <v>165</v>
      </c>
      <c r="E43" t="s">
        <v>20</v>
      </c>
      <c r="F43">
        <v>396</v>
      </c>
      <c r="G43">
        <v>536</v>
      </c>
      <c r="H43">
        <v>396</v>
      </c>
      <c r="I43">
        <v>493.12</v>
      </c>
      <c r="J43">
        <v>0.92</v>
      </c>
      <c r="K43">
        <v>99</v>
      </c>
      <c r="L43">
        <v>97.12</v>
      </c>
      <c r="M43">
        <v>9614.88</v>
      </c>
      <c r="N43">
        <v>0.245252525252525</v>
      </c>
      <c r="O43">
        <v>350</v>
      </c>
      <c r="P43">
        <v>429.0144</v>
      </c>
      <c r="Q43">
        <v>456</v>
      </c>
      <c r="R43">
        <v>0.87</v>
      </c>
      <c r="S43">
        <v>80</v>
      </c>
      <c r="T43">
        <v>79.0144</v>
      </c>
      <c r="U43">
        <v>6321.152</v>
      </c>
      <c r="V43">
        <v>315</v>
      </c>
      <c r="W43">
        <v>381.822816</v>
      </c>
      <c r="X43">
        <v>387</v>
      </c>
      <c r="Y43">
        <v>0.89</v>
      </c>
      <c r="Z43" t="s">
        <v>780</v>
      </c>
      <c r="AA43">
        <v>66.822816</v>
      </c>
      <c r="AB43">
        <v>0</v>
      </c>
      <c r="AC43">
        <v>252</v>
      </c>
      <c r="AD43">
        <v>305.4582528</v>
      </c>
      <c r="AE43">
        <v>0.8</v>
      </c>
      <c r="AF43" t="s">
        <v>780</v>
      </c>
      <c r="AG43">
        <v>53.4582528</v>
      </c>
      <c r="AH43">
        <v>0</v>
      </c>
      <c r="AI43" t="s">
        <v>780</v>
      </c>
    </row>
    <row r="44" spans="1:35">
      <c r="A44" t="s">
        <v>778</v>
      </c>
      <c r="B44" t="s">
        <v>782</v>
      </c>
      <c r="C44" s="1">
        <v>310905012</v>
      </c>
      <c r="D44" t="s">
        <v>168</v>
      </c>
      <c r="E44" t="s">
        <v>20</v>
      </c>
      <c r="F44">
        <v>660</v>
      </c>
      <c r="G44">
        <v>906</v>
      </c>
      <c r="H44">
        <v>660</v>
      </c>
      <c r="I44">
        <v>833.52</v>
      </c>
      <c r="J44">
        <v>0.92</v>
      </c>
      <c r="K44">
        <v>535</v>
      </c>
      <c r="L44">
        <v>173.52</v>
      </c>
      <c r="M44">
        <v>92833.2</v>
      </c>
      <c r="N44">
        <v>0.262909090909091</v>
      </c>
      <c r="O44">
        <v>594</v>
      </c>
      <c r="P44">
        <v>725.1624</v>
      </c>
      <c r="Q44">
        <v>770</v>
      </c>
      <c r="R44">
        <v>0.87</v>
      </c>
      <c r="S44">
        <v>102</v>
      </c>
      <c r="T44">
        <v>131.1624</v>
      </c>
      <c r="U44">
        <v>13378.5648</v>
      </c>
      <c r="V44">
        <v>534.6</v>
      </c>
      <c r="W44">
        <v>645.394536</v>
      </c>
      <c r="X44">
        <v>655</v>
      </c>
      <c r="Y44">
        <v>0.89</v>
      </c>
      <c r="Z44" t="s">
        <v>780</v>
      </c>
      <c r="AA44">
        <v>110.794536</v>
      </c>
      <c r="AB44">
        <v>0</v>
      </c>
      <c r="AC44">
        <v>427</v>
      </c>
      <c r="AD44">
        <v>516.3156288</v>
      </c>
      <c r="AE44">
        <v>0.8</v>
      </c>
      <c r="AF44" t="s">
        <v>780</v>
      </c>
      <c r="AG44">
        <v>89.3156287999999</v>
      </c>
      <c r="AH44">
        <v>0</v>
      </c>
      <c r="AI44" t="s">
        <v>780</v>
      </c>
    </row>
    <row r="45" spans="1:35">
      <c r="A45" t="s">
        <v>778</v>
      </c>
      <c r="B45" t="s">
        <v>782</v>
      </c>
      <c r="C45" s="1">
        <v>311201018</v>
      </c>
      <c r="D45" t="s">
        <v>170</v>
      </c>
      <c r="E45" t="s">
        <v>20</v>
      </c>
      <c r="F45">
        <v>105</v>
      </c>
      <c r="G45">
        <v>146</v>
      </c>
      <c r="H45">
        <v>105</v>
      </c>
      <c r="I45">
        <v>134.32</v>
      </c>
      <c r="J45">
        <v>0.92</v>
      </c>
      <c r="K45">
        <v>553.5</v>
      </c>
      <c r="L45">
        <v>29.32</v>
      </c>
      <c r="M45">
        <v>16228.62</v>
      </c>
      <c r="N45">
        <v>0.279238095238095</v>
      </c>
      <c r="O45">
        <v>90</v>
      </c>
      <c r="P45">
        <v>116.8584</v>
      </c>
      <c r="Q45">
        <v>124</v>
      </c>
      <c r="R45">
        <v>0.87</v>
      </c>
      <c r="S45">
        <v>642.1</v>
      </c>
      <c r="T45">
        <v>26.8584</v>
      </c>
      <c r="U45">
        <v>17245.77864</v>
      </c>
      <c r="V45">
        <v>81</v>
      </c>
      <c r="W45">
        <v>104.003976</v>
      </c>
      <c r="X45">
        <v>105</v>
      </c>
      <c r="Y45">
        <v>0.89</v>
      </c>
      <c r="Z45">
        <v>20</v>
      </c>
      <c r="AA45">
        <v>23.003976</v>
      </c>
      <c r="AB45">
        <v>460.07952</v>
      </c>
      <c r="AC45">
        <v>65</v>
      </c>
      <c r="AD45">
        <v>83.2031808</v>
      </c>
      <c r="AE45">
        <v>0.8</v>
      </c>
      <c r="AF45">
        <v>62</v>
      </c>
      <c r="AG45">
        <v>18.2031808</v>
      </c>
      <c r="AH45">
        <v>1128.5972096</v>
      </c>
      <c r="AI45" t="s">
        <v>780</v>
      </c>
    </row>
    <row r="46" spans="1:35">
      <c r="A46" t="s">
        <v>778</v>
      </c>
      <c r="B46" t="s">
        <v>782</v>
      </c>
      <c r="C46" s="1">
        <v>311201048</v>
      </c>
      <c r="D46" t="s">
        <v>171</v>
      </c>
      <c r="E46" t="s">
        <v>20</v>
      </c>
      <c r="F46">
        <v>79</v>
      </c>
      <c r="G46">
        <v>99</v>
      </c>
      <c r="H46">
        <v>79</v>
      </c>
      <c r="I46">
        <v>91.08</v>
      </c>
      <c r="J46">
        <v>0.92</v>
      </c>
      <c r="K46">
        <v>1551.4684</v>
      </c>
      <c r="L46">
        <v>12.08</v>
      </c>
      <c r="M46">
        <v>18741.738272</v>
      </c>
      <c r="N46">
        <v>0.152911392405063</v>
      </c>
      <c r="O46">
        <v>68</v>
      </c>
      <c r="P46">
        <v>79.2396</v>
      </c>
      <c r="Q46">
        <v>84</v>
      </c>
      <c r="R46">
        <v>0.87</v>
      </c>
      <c r="S46">
        <v>5897.2</v>
      </c>
      <c r="T46">
        <v>11.2396</v>
      </c>
      <c r="U46">
        <v>66282.16912</v>
      </c>
      <c r="V46">
        <v>61</v>
      </c>
      <c r="W46">
        <v>70.523244</v>
      </c>
      <c r="X46">
        <v>72</v>
      </c>
      <c r="Y46">
        <v>0.89</v>
      </c>
      <c r="Z46">
        <v>95</v>
      </c>
      <c r="AA46">
        <v>9.52324399999999</v>
      </c>
      <c r="AB46">
        <v>904.708179999999</v>
      </c>
      <c r="AC46">
        <v>49</v>
      </c>
      <c r="AD46">
        <v>56.4185952</v>
      </c>
      <c r="AE46">
        <v>0.8</v>
      </c>
      <c r="AF46">
        <v>2660</v>
      </c>
      <c r="AG46">
        <v>7.4185952</v>
      </c>
      <c r="AH46">
        <v>19733.463232</v>
      </c>
      <c r="AI46" t="s">
        <v>780</v>
      </c>
    </row>
    <row r="47" spans="1:35">
      <c r="A47" t="s">
        <v>778</v>
      </c>
      <c r="B47" t="s">
        <v>782</v>
      </c>
      <c r="C47" s="1" t="s">
        <v>805</v>
      </c>
      <c r="D47" t="s">
        <v>806</v>
      </c>
      <c r="E47" t="s">
        <v>20</v>
      </c>
      <c r="F47">
        <v>118.5</v>
      </c>
      <c r="G47">
        <v>148.5</v>
      </c>
      <c r="H47">
        <v>118.5</v>
      </c>
      <c r="I47">
        <v>136.62</v>
      </c>
      <c r="J47">
        <v>0.92</v>
      </c>
      <c r="K47">
        <v>1106</v>
      </c>
      <c r="L47">
        <v>18.12</v>
      </c>
      <c r="M47">
        <v>20040.72</v>
      </c>
      <c r="N47">
        <v>0.152911392405063</v>
      </c>
      <c r="O47">
        <v>102</v>
      </c>
      <c r="P47">
        <v>118.8594</v>
      </c>
      <c r="Q47">
        <v>126</v>
      </c>
      <c r="R47">
        <v>0.87</v>
      </c>
      <c r="S47">
        <v>2492</v>
      </c>
      <c r="T47">
        <v>16.8594</v>
      </c>
      <c r="U47">
        <v>42013.6248</v>
      </c>
      <c r="V47">
        <v>91.5</v>
      </c>
      <c r="W47">
        <v>105.784866</v>
      </c>
      <c r="X47">
        <v>108</v>
      </c>
      <c r="Y47">
        <v>0.89</v>
      </c>
      <c r="Z47" t="s">
        <v>780</v>
      </c>
      <c r="AA47">
        <v>14.284866</v>
      </c>
      <c r="AB47">
        <v>0</v>
      </c>
      <c r="AC47">
        <v>73.5</v>
      </c>
      <c r="AD47">
        <v>84.6278928</v>
      </c>
      <c r="AE47">
        <v>0.8</v>
      </c>
      <c r="AF47" t="s">
        <v>780</v>
      </c>
      <c r="AG47">
        <v>11.1278928</v>
      </c>
      <c r="AH47">
        <v>0</v>
      </c>
      <c r="AI47" t="s">
        <v>780</v>
      </c>
    </row>
    <row r="48" spans="1:35">
      <c r="A48" t="s">
        <v>789</v>
      </c>
      <c r="B48" t="s">
        <v>782</v>
      </c>
      <c r="C48" s="1">
        <v>311502004</v>
      </c>
      <c r="D48" t="s">
        <v>174</v>
      </c>
      <c r="E48" t="s">
        <v>20</v>
      </c>
      <c r="F48">
        <v>36</v>
      </c>
      <c r="G48">
        <v>53</v>
      </c>
      <c r="H48">
        <v>36</v>
      </c>
      <c r="I48">
        <v>48.76</v>
      </c>
      <c r="J48">
        <v>0.92</v>
      </c>
      <c r="K48">
        <v>9</v>
      </c>
      <c r="L48">
        <v>12.76</v>
      </c>
      <c r="M48">
        <v>114.84</v>
      </c>
      <c r="N48">
        <v>0.354444444444445</v>
      </c>
      <c r="O48">
        <v>30</v>
      </c>
      <c r="P48">
        <v>42.4212</v>
      </c>
      <c r="Q48">
        <v>45</v>
      </c>
      <c r="R48">
        <v>0.87</v>
      </c>
      <c r="S48">
        <v>10036</v>
      </c>
      <c r="T48">
        <v>12.4212</v>
      </c>
      <c r="U48">
        <v>124659.1632</v>
      </c>
      <c r="V48">
        <v>27</v>
      </c>
      <c r="W48">
        <v>37.754868</v>
      </c>
      <c r="X48">
        <v>38</v>
      </c>
      <c r="Y48">
        <v>0.89</v>
      </c>
      <c r="Z48" t="s">
        <v>780</v>
      </c>
      <c r="AA48">
        <v>10.754868</v>
      </c>
      <c r="AB48">
        <v>0</v>
      </c>
      <c r="AC48">
        <v>21.5</v>
      </c>
      <c r="AD48">
        <v>30.2038944</v>
      </c>
      <c r="AE48">
        <v>0.8</v>
      </c>
      <c r="AF48">
        <v>8</v>
      </c>
      <c r="AG48">
        <v>8.70389440000001</v>
      </c>
      <c r="AH48">
        <v>69.6311552000001</v>
      </c>
      <c r="AI48" t="s">
        <v>780</v>
      </c>
    </row>
    <row r="49" spans="1:35">
      <c r="A49" t="s">
        <v>778</v>
      </c>
      <c r="B49" t="s">
        <v>782</v>
      </c>
      <c r="C49" s="1">
        <v>311503001</v>
      </c>
      <c r="D49" t="s">
        <v>175</v>
      </c>
      <c r="E49" t="s">
        <v>101</v>
      </c>
      <c r="F49">
        <v>7</v>
      </c>
      <c r="G49">
        <v>10</v>
      </c>
      <c r="H49">
        <v>7</v>
      </c>
      <c r="I49">
        <v>9.2</v>
      </c>
      <c r="J49">
        <v>0.92</v>
      </c>
      <c r="K49" t="s">
        <v>780</v>
      </c>
      <c r="L49">
        <v>2.2</v>
      </c>
      <c r="M49">
        <v>0</v>
      </c>
      <c r="N49">
        <v>0.314285714285715</v>
      </c>
      <c r="O49">
        <v>6</v>
      </c>
      <c r="P49">
        <v>8.004</v>
      </c>
      <c r="Q49">
        <v>8.5</v>
      </c>
      <c r="R49">
        <v>0.87</v>
      </c>
      <c r="S49">
        <v>1488</v>
      </c>
      <c r="T49">
        <v>2.004</v>
      </c>
      <c r="U49">
        <v>2981.952</v>
      </c>
      <c r="V49">
        <v>5.4</v>
      </c>
      <c r="W49">
        <v>7.12356</v>
      </c>
      <c r="X49">
        <v>7</v>
      </c>
      <c r="Y49">
        <v>0.89</v>
      </c>
      <c r="Z49" t="s">
        <v>780</v>
      </c>
      <c r="AA49">
        <v>1.72356</v>
      </c>
      <c r="AB49">
        <v>0</v>
      </c>
      <c r="AC49">
        <v>4.3</v>
      </c>
      <c r="AD49">
        <v>5.698848</v>
      </c>
      <c r="AE49">
        <v>0.8</v>
      </c>
      <c r="AF49" t="s">
        <v>780</v>
      </c>
      <c r="AG49">
        <v>1.398848</v>
      </c>
      <c r="AH49">
        <v>0</v>
      </c>
      <c r="AI49" t="s">
        <v>780</v>
      </c>
    </row>
    <row r="50" spans="1:35">
      <c r="A50" t="s">
        <v>778</v>
      </c>
      <c r="B50" t="s">
        <v>782</v>
      </c>
      <c r="C50" s="1">
        <v>311503003</v>
      </c>
      <c r="D50" t="s">
        <v>177</v>
      </c>
      <c r="E50" t="s">
        <v>101</v>
      </c>
      <c r="F50">
        <v>14</v>
      </c>
      <c r="G50">
        <v>24</v>
      </c>
      <c r="H50">
        <v>14</v>
      </c>
      <c r="I50">
        <v>22.08</v>
      </c>
      <c r="J50">
        <v>0.92</v>
      </c>
      <c r="K50" t="s">
        <v>780</v>
      </c>
      <c r="L50">
        <v>8.08</v>
      </c>
      <c r="M50">
        <v>0</v>
      </c>
      <c r="N50">
        <v>0.577142857142857</v>
      </c>
      <c r="O50">
        <v>11.9</v>
      </c>
      <c r="P50">
        <v>19.2096</v>
      </c>
      <c r="Q50">
        <v>20</v>
      </c>
      <c r="R50">
        <v>0.87</v>
      </c>
      <c r="S50">
        <v>398997</v>
      </c>
      <c r="T50">
        <v>7.3096</v>
      </c>
      <c r="U50">
        <v>2916508.4712</v>
      </c>
      <c r="V50">
        <v>10.7</v>
      </c>
      <c r="W50">
        <v>17.096544</v>
      </c>
      <c r="X50">
        <v>17</v>
      </c>
      <c r="Y50">
        <v>0.89</v>
      </c>
      <c r="Z50" t="s">
        <v>780</v>
      </c>
      <c r="AA50">
        <v>6.396544</v>
      </c>
      <c r="AB50">
        <v>0</v>
      </c>
      <c r="AC50">
        <v>8.6</v>
      </c>
      <c r="AD50">
        <v>13.6772352</v>
      </c>
      <c r="AE50">
        <v>0.8</v>
      </c>
      <c r="AF50">
        <v>33116</v>
      </c>
      <c r="AG50">
        <v>5.0772352</v>
      </c>
      <c r="AH50">
        <v>168137.7208832</v>
      </c>
      <c r="AI50" t="s">
        <v>780</v>
      </c>
    </row>
    <row r="51" spans="1:35">
      <c r="A51" t="s">
        <v>778</v>
      </c>
      <c r="B51" t="s">
        <v>782</v>
      </c>
      <c r="C51" s="1">
        <v>311503005</v>
      </c>
      <c r="D51" t="s">
        <v>179</v>
      </c>
      <c r="E51" t="s">
        <v>20</v>
      </c>
      <c r="F51">
        <v>240</v>
      </c>
      <c r="G51">
        <v>324</v>
      </c>
      <c r="H51">
        <v>240</v>
      </c>
      <c r="I51">
        <v>298.08</v>
      </c>
      <c r="J51">
        <v>0.92</v>
      </c>
      <c r="K51" t="s">
        <v>780</v>
      </c>
      <c r="L51">
        <v>58.08</v>
      </c>
      <c r="M51">
        <v>0</v>
      </c>
      <c r="N51">
        <v>0.242</v>
      </c>
      <c r="O51">
        <v>204</v>
      </c>
      <c r="P51">
        <v>259.3296</v>
      </c>
      <c r="Q51">
        <v>275</v>
      </c>
      <c r="R51">
        <v>0.87</v>
      </c>
      <c r="S51">
        <v>607</v>
      </c>
      <c r="T51">
        <v>55.3296</v>
      </c>
      <c r="U51">
        <v>33585.0672</v>
      </c>
      <c r="V51">
        <v>184</v>
      </c>
      <c r="W51">
        <v>230.803344</v>
      </c>
      <c r="X51">
        <v>234</v>
      </c>
      <c r="Y51">
        <v>0.89</v>
      </c>
      <c r="Z51" t="s">
        <v>780</v>
      </c>
      <c r="AA51">
        <v>46.803344</v>
      </c>
      <c r="AB51">
        <v>0</v>
      </c>
      <c r="AC51">
        <v>146</v>
      </c>
      <c r="AD51">
        <v>184.6426752</v>
      </c>
      <c r="AE51">
        <v>0.8</v>
      </c>
      <c r="AF51" t="s">
        <v>780</v>
      </c>
      <c r="AG51">
        <v>38.6426752</v>
      </c>
      <c r="AH51">
        <v>0</v>
      </c>
      <c r="AI51" t="s">
        <v>780</v>
      </c>
    </row>
    <row r="52" spans="1:35">
      <c r="A52" t="s">
        <v>778</v>
      </c>
      <c r="B52" t="s">
        <v>782</v>
      </c>
      <c r="C52" s="1">
        <v>311503008</v>
      </c>
      <c r="D52" t="s">
        <v>181</v>
      </c>
      <c r="E52" t="s">
        <v>20</v>
      </c>
      <c r="F52">
        <v>14</v>
      </c>
      <c r="G52">
        <v>20</v>
      </c>
      <c r="H52">
        <v>14</v>
      </c>
      <c r="I52">
        <v>18.4</v>
      </c>
      <c r="J52">
        <v>0.92</v>
      </c>
      <c r="K52">
        <v>74</v>
      </c>
      <c r="L52">
        <v>4.4</v>
      </c>
      <c r="M52">
        <v>325.6</v>
      </c>
      <c r="N52">
        <v>0.314285714285715</v>
      </c>
      <c r="O52">
        <v>11.9</v>
      </c>
      <c r="P52">
        <v>16.008</v>
      </c>
      <c r="Q52">
        <v>17</v>
      </c>
      <c r="R52">
        <v>0.87</v>
      </c>
      <c r="S52">
        <v>283112</v>
      </c>
      <c r="T52">
        <v>4.108</v>
      </c>
      <c r="U52">
        <v>1163024.096</v>
      </c>
      <c r="V52">
        <v>10.7</v>
      </c>
      <c r="W52">
        <v>14.24712</v>
      </c>
      <c r="X52">
        <v>14</v>
      </c>
      <c r="Y52">
        <v>0.89</v>
      </c>
      <c r="Z52" t="s">
        <v>780</v>
      </c>
      <c r="AA52">
        <v>3.54712</v>
      </c>
      <c r="AB52">
        <v>0</v>
      </c>
      <c r="AC52">
        <v>8.6</v>
      </c>
      <c r="AD52">
        <v>11.397696</v>
      </c>
      <c r="AE52">
        <v>0.8</v>
      </c>
      <c r="AF52">
        <v>28655</v>
      </c>
      <c r="AG52">
        <v>2.797696</v>
      </c>
      <c r="AH52">
        <v>80167.9788800001</v>
      </c>
      <c r="AI52" t="s">
        <v>780</v>
      </c>
    </row>
    <row r="53" spans="1:35">
      <c r="A53" t="s">
        <v>778</v>
      </c>
      <c r="B53" t="s">
        <v>782</v>
      </c>
      <c r="C53" s="1">
        <v>311503009</v>
      </c>
      <c r="D53" t="s">
        <v>182</v>
      </c>
      <c r="E53" t="s">
        <v>20</v>
      </c>
      <c r="F53">
        <v>21</v>
      </c>
      <c r="G53">
        <v>38</v>
      </c>
      <c r="H53">
        <v>21</v>
      </c>
      <c r="I53">
        <v>34.96</v>
      </c>
      <c r="J53">
        <v>0.92</v>
      </c>
      <c r="K53">
        <v>382</v>
      </c>
      <c r="L53">
        <v>13.96</v>
      </c>
      <c r="M53">
        <v>5332.72</v>
      </c>
      <c r="N53">
        <v>0.664761904761905</v>
      </c>
      <c r="O53">
        <v>17.9</v>
      </c>
      <c r="P53">
        <v>30.4152</v>
      </c>
      <c r="Q53">
        <v>32</v>
      </c>
      <c r="R53">
        <v>0.87</v>
      </c>
      <c r="S53">
        <v>7316</v>
      </c>
      <c r="T53">
        <v>12.5152</v>
      </c>
      <c r="U53">
        <v>91561.2032</v>
      </c>
      <c r="V53">
        <v>16</v>
      </c>
      <c r="W53">
        <v>27.069528</v>
      </c>
      <c r="X53">
        <v>27</v>
      </c>
      <c r="Y53">
        <v>0.89</v>
      </c>
      <c r="Z53" t="s">
        <v>780</v>
      </c>
      <c r="AA53">
        <v>11.069528</v>
      </c>
      <c r="AB53">
        <v>0</v>
      </c>
      <c r="AC53">
        <v>12.9</v>
      </c>
      <c r="AD53">
        <v>21.6556224</v>
      </c>
      <c r="AE53">
        <v>0.8</v>
      </c>
      <c r="AF53">
        <v>427</v>
      </c>
      <c r="AG53">
        <v>8.7556224</v>
      </c>
      <c r="AH53">
        <v>3738.6507648</v>
      </c>
      <c r="AI53" t="s">
        <v>780</v>
      </c>
    </row>
    <row r="54" spans="1:35">
      <c r="A54" t="s">
        <v>778</v>
      </c>
      <c r="B54" t="s">
        <v>782</v>
      </c>
      <c r="C54" s="1">
        <v>311503017</v>
      </c>
      <c r="D54" t="s">
        <v>183</v>
      </c>
      <c r="E54" t="s">
        <v>20</v>
      </c>
      <c r="F54">
        <v>13</v>
      </c>
      <c r="G54">
        <v>16</v>
      </c>
      <c r="H54">
        <v>13</v>
      </c>
      <c r="I54">
        <v>14.72</v>
      </c>
      <c r="J54">
        <v>0.92</v>
      </c>
      <c r="K54" t="s">
        <v>780</v>
      </c>
      <c r="L54">
        <v>1.72</v>
      </c>
      <c r="M54">
        <v>0</v>
      </c>
      <c r="N54">
        <v>0.132307692307692</v>
      </c>
      <c r="O54">
        <v>11.1</v>
      </c>
      <c r="P54">
        <v>12.8064</v>
      </c>
      <c r="Q54">
        <v>14</v>
      </c>
      <c r="R54">
        <v>0.87</v>
      </c>
      <c r="S54">
        <v>318</v>
      </c>
      <c r="T54">
        <v>1.7064</v>
      </c>
      <c r="U54">
        <v>542.6352</v>
      </c>
      <c r="V54">
        <v>9.9</v>
      </c>
      <c r="W54">
        <v>11.397696</v>
      </c>
      <c r="X54">
        <v>12</v>
      </c>
      <c r="Y54">
        <v>0.89</v>
      </c>
      <c r="Z54" t="s">
        <v>780</v>
      </c>
      <c r="AA54">
        <v>1.497696</v>
      </c>
      <c r="AB54">
        <v>0</v>
      </c>
      <c r="AC54">
        <v>8</v>
      </c>
      <c r="AD54">
        <v>9.1181568</v>
      </c>
      <c r="AE54">
        <v>0.8</v>
      </c>
      <c r="AF54" t="s">
        <v>780</v>
      </c>
      <c r="AG54">
        <v>1.1181568</v>
      </c>
      <c r="AH54">
        <v>0</v>
      </c>
      <c r="AI54" t="s">
        <v>780</v>
      </c>
    </row>
    <row r="55" spans="1:35">
      <c r="A55" t="s">
        <v>778</v>
      </c>
      <c r="B55" t="s">
        <v>782</v>
      </c>
      <c r="C55" s="1">
        <v>311503019</v>
      </c>
      <c r="D55" t="s">
        <v>184</v>
      </c>
      <c r="E55" t="s">
        <v>20</v>
      </c>
      <c r="F55">
        <v>72</v>
      </c>
      <c r="G55">
        <v>93</v>
      </c>
      <c r="H55">
        <v>72</v>
      </c>
      <c r="I55">
        <v>85.56</v>
      </c>
      <c r="J55">
        <v>0.92</v>
      </c>
      <c r="K55">
        <v>25</v>
      </c>
      <c r="L55">
        <v>13.56</v>
      </c>
      <c r="M55">
        <v>339</v>
      </c>
      <c r="N55">
        <v>0.188333333333333</v>
      </c>
      <c r="O55">
        <v>61</v>
      </c>
      <c r="P55">
        <v>74.4372</v>
      </c>
      <c r="Q55">
        <v>79</v>
      </c>
      <c r="R55">
        <v>0.87</v>
      </c>
      <c r="S55">
        <v>852</v>
      </c>
      <c r="T55">
        <v>13.4372</v>
      </c>
      <c r="U55">
        <v>11448.4944</v>
      </c>
      <c r="V55">
        <v>55</v>
      </c>
      <c r="W55">
        <v>66.249108</v>
      </c>
      <c r="X55">
        <v>67</v>
      </c>
      <c r="Y55">
        <v>0.89</v>
      </c>
      <c r="Z55" t="s">
        <v>780</v>
      </c>
      <c r="AA55">
        <v>11.249108</v>
      </c>
      <c r="AB55">
        <v>0</v>
      </c>
      <c r="AC55">
        <v>44</v>
      </c>
      <c r="AD55">
        <v>52.9992864</v>
      </c>
      <c r="AE55">
        <v>0.8</v>
      </c>
      <c r="AF55" t="s">
        <v>780</v>
      </c>
      <c r="AG55">
        <v>8.99928640000001</v>
      </c>
      <c r="AH55">
        <v>0</v>
      </c>
      <c r="AI55" t="s">
        <v>780</v>
      </c>
    </row>
    <row r="56" spans="1:35">
      <c r="A56" t="s">
        <v>778</v>
      </c>
      <c r="B56" t="s">
        <v>782</v>
      </c>
      <c r="C56" s="1">
        <v>311503020</v>
      </c>
      <c r="D56" t="s">
        <v>185</v>
      </c>
      <c r="E56" t="s">
        <v>20</v>
      </c>
      <c r="F56">
        <v>4</v>
      </c>
      <c r="G56">
        <v>6</v>
      </c>
      <c r="H56">
        <v>4</v>
      </c>
      <c r="I56">
        <v>5.52</v>
      </c>
      <c r="J56">
        <v>0.92</v>
      </c>
      <c r="K56">
        <v>1205</v>
      </c>
      <c r="L56">
        <v>1.52</v>
      </c>
      <c r="M56">
        <v>1831.6</v>
      </c>
      <c r="N56">
        <v>0.38</v>
      </c>
      <c r="O56">
        <v>3.5</v>
      </c>
      <c r="P56">
        <v>4.8024</v>
      </c>
      <c r="Q56">
        <v>5</v>
      </c>
      <c r="R56">
        <v>0.87</v>
      </c>
      <c r="S56">
        <v>3</v>
      </c>
      <c r="T56">
        <v>1.3024</v>
      </c>
      <c r="U56">
        <v>3.9072</v>
      </c>
      <c r="V56">
        <v>3.1</v>
      </c>
      <c r="W56">
        <v>4.274136</v>
      </c>
      <c r="X56">
        <v>5</v>
      </c>
      <c r="Y56">
        <v>0.89</v>
      </c>
      <c r="Z56" t="s">
        <v>780</v>
      </c>
      <c r="AA56">
        <v>1.174136</v>
      </c>
      <c r="AB56">
        <v>0</v>
      </c>
      <c r="AC56">
        <v>2.5</v>
      </c>
      <c r="AD56">
        <v>3.4193088</v>
      </c>
      <c r="AE56">
        <v>0.8</v>
      </c>
      <c r="AF56" t="s">
        <v>780</v>
      </c>
      <c r="AG56">
        <v>0.9193088</v>
      </c>
      <c r="AH56">
        <v>0</v>
      </c>
      <c r="AI56" t="s">
        <v>780</v>
      </c>
    </row>
    <row r="57" spans="1:35">
      <c r="A57" t="s">
        <v>778</v>
      </c>
      <c r="B57" t="s">
        <v>782</v>
      </c>
      <c r="C57" s="1">
        <v>311503023</v>
      </c>
      <c r="D57" t="s">
        <v>186</v>
      </c>
      <c r="E57" t="s">
        <v>20</v>
      </c>
      <c r="F57">
        <v>72</v>
      </c>
      <c r="G57">
        <v>95</v>
      </c>
      <c r="H57">
        <v>70</v>
      </c>
      <c r="I57">
        <v>87.4</v>
      </c>
      <c r="J57">
        <v>0.92</v>
      </c>
      <c r="K57">
        <v>952</v>
      </c>
      <c r="L57">
        <v>17.4</v>
      </c>
      <c r="M57">
        <v>16564.8</v>
      </c>
      <c r="N57">
        <v>0.248571428571429</v>
      </c>
      <c r="O57">
        <v>60</v>
      </c>
      <c r="P57">
        <v>76.038</v>
      </c>
      <c r="Q57">
        <v>81</v>
      </c>
      <c r="R57">
        <v>0.87</v>
      </c>
      <c r="S57">
        <v>18796</v>
      </c>
      <c r="T57">
        <v>16.038</v>
      </c>
      <c r="U57">
        <v>301450.248</v>
      </c>
      <c r="V57">
        <v>54</v>
      </c>
      <c r="W57">
        <v>67.67382</v>
      </c>
      <c r="X57">
        <v>69</v>
      </c>
      <c r="Y57">
        <v>0.89</v>
      </c>
      <c r="Z57" t="s">
        <v>780</v>
      </c>
      <c r="AA57">
        <v>13.67382</v>
      </c>
      <c r="AB57">
        <v>0</v>
      </c>
      <c r="AC57">
        <v>43</v>
      </c>
      <c r="AD57">
        <v>54.139056</v>
      </c>
      <c r="AE57">
        <v>0.8</v>
      </c>
      <c r="AF57">
        <v>10</v>
      </c>
      <c r="AG57">
        <v>11.139056</v>
      </c>
      <c r="AH57">
        <v>111.39056</v>
      </c>
      <c r="AI57" t="s">
        <v>780</v>
      </c>
    </row>
    <row r="58" spans="1:35">
      <c r="A58" t="s">
        <v>778</v>
      </c>
      <c r="B58" t="s">
        <v>782</v>
      </c>
      <c r="C58" s="1">
        <v>311503024</v>
      </c>
      <c r="D58" t="s">
        <v>188</v>
      </c>
      <c r="E58" t="s">
        <v>20</v>
      </c>
      <c r="F58">
        <v>28</v>
      </c>
      <c r="G58">
        <v>98</v>
      </c>
      <c r="H58">
        <v>26</v>
      </c>
      <c r="I58">
        <v>90.16</v>
      </c>
      <c r="J58">
        <v>0.92</v>
      </c>
      <c r="K58">
        <v>377</v>
      </c>
      <c r="L58">
        <v>64.16</v>
      </c>
      <c r="M58">
        <v>24188.32</v>
      </c>
      <c r="N58">
        <v>2.46769230769231</v>
      </c>
      <c r="O58">
        <v>23</v>
      </c>
      <c r="P58">
        <v>78.4392</v>
      </c>
      <c r="Q58">
        <v>83</v>
      </c>
      <c r="R58">
        <v>0.87</v>
      </c>
      <c r="S58">
        <v>10972</v>
      </c>
      <c r="T58">
        <v>55.4392</v>
      </c>
      <c r="U58">
        <v>608278.9024</v>
      </c>
      <c r="V58">
        <v>20.7</v>
      </c>
      <c r="W58">
        <v>69.810888</v>
      </c>
      <c r="X58">
        <v>71</v>
      </c>
      <c r="Y58">
        <v>0.89</v>
      </c>
      <c r="Z58" t="s">
        <v>780</v>
      </c>
      <c r="AA58">
        <v>49.110888</v>
      </c>
      <c r="AB58">
        <v>0</v>
      </c>
      <c r="AC58">
        <v>16.6</v>
      </c>
      <c r="AD58">
        <v>55.8487104</v>
      </c>
      <c r="AE58">
        <v>0.8</v>
      </c>
      <c r="AF58" t="s">
        <v>780</v>
      </c>
      <c r="AG58">
        <v>39.2487104</v>
      </c>
      <c r="AH58">
        <v>0</v>
      </c>
      <c r="AI58" t="s">
        <v>780</v>
      </c>
    </row>
    <row r="59" spans="1:35">
      <c r="A59" t="s">
        <v>778</v>
      </c>
      <c r="B59" t="s">
        <v>782</v>
      </c>
      <c r="C59" s="1">
        <v>311503026</v>
      </c>
      <c r="D59" t="s">
        <v>189</v>
      </c>
      <c r="E59" t="s">
        <v>20</v>
      </c>
      <c r="F59">
        <v>57</v>
      </c>
      <c r="G59">
        <v>85</v>
      </c>
      <c r="H59">
        <v>55</v>
      </c>
      <c r="I59">
        <v>78.2</v>
      </c>
      <c r="J59">
        <v>0.92</v>
      </c>
      <c r="K59" t="s">
        <v>780</v>
      </c>
      <c r="L59">
        <v>23.2</v>
      </c>
      <c r="M59">
        <v>0</v>
      </c>
      <c r="N59">
        <v>0.421818181818182</v>
      </c>
      <c r="O59">
        <v>49</v>
      </c>
      <c r="P59">
        <v>68.034</v>
      </c>
      <c r="Q59">
        <v>72</v>
      </c>
      <c r="R59">
        <v>0.87</v>
      </c>
      <c r="S59" t="s">
        <v>780</v>
      </c>
      <c r="T59">
        <v>19.034</v>
      </c>
      <c r="U59">
        <v>0</v>
      </c>
      <c r="V59">
        <v>44</v>
      </c>
      <c r="W59">
        <v>60.55026</v>
      </c>
      <c r="X59">
        <v>61</v>
      </c>
      <c r="Y59">
        <v>0.89</v>
      </c>
      <c r="Z59" t="s">
        <v>780</v>
      </c>
      <c r="AA59">
        <v>16.55026</v>
      </c>
      <c r="AB59">
        <v>0</v>
      </c>
      <c r="AC59">
        <v>35</v>
      </c>
      <c r="AD59">
        <v>48.440208</v>
      </c>
      <c r="AE59">
        <v>0.8</v>
      </c>
      <c r="AF59" t="s">
        <v>780</v>
      </c>
      <c r="AG59">
        <v>13.440208</v>
      </c>
      <c r="AH59">
        <v>0</v>
      </c>
      <c r="AI59" t="s">
        <v>780</v>
      </c>
    </row>
    <row r="60" spans="1:35">
      <c r="A60" t="s">
        <v>778</v>
      </c>
      <c r="B60" t="s">
        <v>782</v>
      </c>
      <c r="C60" s="1">
        <v>320100004</v>
      </c>
      <c r="D60" t="s">
        <v>190</v>
      </c>
      <c r="E60" t="s">
        <v>20</v>
      </c>
      <c r="F60">
        <v>1800</v>
      </c>
      <c r="G60">
        <v>2494</v>
      </c>
      <c r="H60">
        <v>1800</v>
      </c>
      <c r="I60">
        <v>2294.48</v>
      </c>
      <c r="J60">
        <v>0.92</v>
      </c>
      <c r="K60">
        <v>174</v>
      </c>
      <c r="L60">
        <v>494.48</v>
      </c>
      <c r="M60">
        <v>86039.52</v>
      </c>
      <c r="N60">
        <v>0.274711111111111</v>
      </c>
      <c r="O60">
        <v>1500</v>
      </c>
      <c r="P60">
        <v>1996.1976</v>
      </c>
      <c r="Q60">
        <v>2120</v>
      </c>
      <c r="R60">
        <v>0.87</v>
      </c>
      <c r="S60">
        <v>100</v>
      </c>
      <c r="T60">
        <v>496.1976</v>
      </c>
      <c r="U60">
        <v>49619.76</v>
      </c>
      <c r="V60">
        <v>1350</v>
      </c>
      <c r="W60">
        <v>1776.615864</v>
      </c>
      <c r="X60">
        <v>1802</v>
      </c>
      <c r="Y60">
        <v>0.89</v>
      </c>
      <c r="Z60" t="s">
        <v>780</v>
      </c>
      <c r="AA60">
        <v>426.615864</v>
      </c>
      <c r="AB60">
        <v>0</v>
      </c>
      <c r="AC60">
        <v>1080</v>
      </c>
      <c r="AD60">
        <v>1421.2926912</v>
      </c>
      <c r="AE60">
        <v>0.8</v>
      </c>
      <c r="AF60" t="s">
        <v>780</v>
      </c>
      <c r="AG60">
        <v>341.2926912</v>
      </c>
      <c r="AH60">
        <v>0</v>
      </c>
      <c r="AI60" t="s">
        <v>780</v>
      </c>
    </row>
    <row r="61" spans="1:35">
      <c r="A61" t="s">
        <v>778</v>
      </c>
      <c r="B61" t="s">
        <v>782</v>
      </c>
      <c r="C61" s="1">
        <v>320200009</v>
      </c>
      <c r="D61" t="s">
        <v>192</v>
      </c>
      <c r="E61" t="s">
        <v>20</v>
      </c>
      <c r="F61">
        <v>2700</v>
      </c>
      <c r="G61">
        <v>3126</v>
      </c>
      <c r="H61">
        <v>2400</v>
      </c>
      <c r="I61">
        <v>2875.92</v>
      </c>
      <c r="J61">
        <v>0.92</v>
      </c>
      <c r="K61">
        <v>129.9</v>
      </c>
      <c r="L61">
        <v>475.92</v>
      </c>
      <c r="M61">
        <v>61822.008</v>
      </c>
      <c r="N61">
        <v>0.1983</v>
      </c>
      <c r="O61">
        <v>2040</v>
      </c>
      <c r="P61">
        <v>2502.0504</v>
      </c>
      <c r="Q61">
        <v>2657</v>
      </c>
      <c r="R61">
        <v>0.87</v>
      </c>
      <c r="S61">
        <v>23.2</v>
      </c>
      <c r="T61">
        <v>462.0504</v>
      </c>
      <c r="U61">
        <v>10719.56928</v>
      </c>
      <c r="V61">
        <v>1836</v>
      </c>
      <c r="W61">
        <v>2226.824856</v>
      </c>
      <c r="X61">
        <v>2258</v>
      </c>
      <c r="Y61">
        <v>0.89</v>
      </c>
      <c r="Z61" t="s">
        <v>780</v>
      </c>
      <c r="AA61">
        <v>390.824856</v>
      </c>
      <c r="AB61">
        <v>0</v>
      </c>
      <c r="AC61">
        <v>1468</v>
      </c>
      <c r="AD61">
        <v>1781.4598848</v>
      </c>
      <c r="AE61">
        <v>0.8</v>
      </c>
      <c r="AF61" t="s">
        <v>780</v>
      </c>
      <c r="AG61">
        <v>313.4598848</v>
      </c>
      <c r="AH61">
        <v>0</v>
      </c>
      <c r="AI61" t="s">
        <v>780</v>
      </c>
    </row>
    <row r="62" spans="1:35">
      <c r="A62" t="s">
        <v>778</v>
      </c>
      <c r="B62" t="s">
        <v>782</v>
      </c>
      <c r="C62" s="1">
        <v>320200010</v>
      </c>
      <c r="D62" t="s">
        <v>195</v>
      </c>
      <c r="E62" t="s">
        <v>20</v>
      </c>
      <c r="F62">
        <v>3120</v>
      </c>
      <c r="G62">
        <v>3708</v>
      </c>
      <c r="H62">
        <v>3120</v>
      </c>
      <c r="I62">
        <v>3411.36</v>
      </c>
      <c r="J62">
        <v>0.92</v>
      </c>
      <c r="K62">
        <v>72</v>
      </c>
      <c r="L62">
        <v>291.36</v>
      </c>
      <c r="M62">
        <v>20977.92</v>
      </c>
      <c r="N62">
        <v>0.0933846153846154</v>
      </c>
      <c r="O62">
        <v>2640</v>
      </c>
      <c r="P62">
        <v>2967.8832</v>
      </c>
      <c r="Q62">
        <v>3152</v>
      </c>
      <c r="R62">
        <v>0.87</v>
      </c>
      <c r="S62">
        <v>41.4</v>
      </c>
      <c r="T62">
        <v>327.8832</v>
      </c>
      <c r="U62">
        <v>13574.36448</v>
      </c>
      <c r="V62">
        <v>2376</v>
      </c>
      <c r="W62">
        <v>2641.416048</v>
      </c>
      <c r="X62">
        <v>2679</v>
      </c>
      <c r="Y62">
        <v>0.89</v>
      </c>
      <c r="Z62" t="s">
        <v>780</v>
      </c>
      <c r="AA62">
        <v>265.416048</v>
      </c>
      <c r="AB62">
        <v>0</v>
      </c>
      <c r="AC62">
        <v>1900</v>
      </c>
      <c r="AD62">
        <v>2113.1328384</v>
      </c>
      <c r="AE62">
        <v>0.8</v>
      </c>
      <c r="AF62" t="s">
        <v>780</v>
      </c>
      <c r="AG62">
        <v>213.1328384</v>
      </c>
      <c r="AH62">
        <v>0</v>
      </c>
      <c r="AI62" t="s">
        <v>780</v>
      </c>
    </row>
    <row r="63" spans="1:35">
      <c r="A63" t="s">
        <v>778</v>
      </c>
      <c r="B63" t="s">
        <v>782</v>
      </c>
      <c r="C63" s="1" t="s">
        <v>807</v>
      </c>
      <c r="D63" t="s">
        <v>808</v>
      </c>
      <c r="E63" t="s">
        <v>20</v>
      </c>
      <c r="F63">
        <v>3744</v>
      </c>
      <c r="G63">
        <v>4449.6</v>
      </c>
      <c r="H63">
        <v>3744</v>
      </c>
      <c r="I63">
        <v>4093.632</v>
      </c>
      <c r="J63">
        <v>0.92</v>
      </c>
      <c r="K63">
        <v>10</v>
      </c>
      <c r="L63">
        <v>349.632</v>
      </c>
      <c r="M63">
        <v>3496.32</v>
      </c>
      <c r="N63">
        <v>0.0933846153846152</v>
      </c>
      <c r="O63">
        <v>3168</v>
      </c>
      <c r="P63">
        <v>3561.45984</v>
      </c>
      <c r="Q63">
        <v>3782.4</v>
      </c>
      <c r="R63">
        <v>0.87</v>
      </c>
      <c r="S63" t="s">
        <v>780</v>
      </c>
      <c r="T63">
        <v>393.45984</v>
      </c>
      <c r="U63">
        <v>0</v>
      </c>
      <c r="V63">
        <v>2851.2</v>
      </c>
      <c r="W63">
        <v>3169.6992576</v>
      </c>
      <c r="X63">
        <v>3214.8</v>
      </c>
      <c r="Y63">
        <v>0.89</v>
      </c>
      <c r="Z63" t="s">
        <v>780</v>
      </c>
      <c r="AA63">
        <v>318.4992576</v>
      </c>
      <c r="AB63">
        <v>0</v>
      </c>
      <c r="AC63">
        <v>2280</v>
      </c>
      <c r="AD63">
        <v>2535.75940608</v>
      </c>
      <c r="AE63">
        <v>0.8</v>
      </c>
      <c r="AF63" t="s">
        <v>780</v>
      </c>
      <c r="AG63">
        <v>255.75940608</v>
      </c>
      <c r="AH63">
        <v>0</v>
      </c>
      <c r="AI63" t="s">
        <v>780</v>
      </c>
    </row>
    <row r="64" spans="1:35">
      <c r="A64" t="s">
        <v>778</v>
      </c>
      <c r="B64" t="s">
        <v>785</v>
      </c>
      <c r="C64" s="1">
        <v>320500001</v>
      </c>
      <c r="D64" t="s">
        <v>606</v>
      </c>
      <c r="E64" t="s">
        <v>20</v>
      </c>
      <c r="F64">
        <v>2400</v>
      </c>
      <c r="G64" t="s">
        <v>780</v>
      </c>
      <c r="H64">
        <v>2160</v>
      </c>
      <c r="I64">
        <v>2200</v>
      </c>
      <c r="J64">
        <v>0.916666666666667</v>
      </c>
      <c r="K64">
        <v>4133</v>
      </c>
      <c r="L64">
        <v>40</v>
      </c>
      <c r="M64">
        <v>165320</v>
      </c>
      <c r="N64">
        <v>0.0185185185185186</v>
      </c>
      <c r="O64">
        <v>1836</v>
      </c>
      <c r="P64">
        <v>1914</v>
      </c>
      <c r="Q64" t="s">
        <v>780</v>
      </c>
      <c r="R64">
        <v>0.87</v>
      </c>
      <c r="S64">
        <v>6040.3</v>
      </c>
      <c r="T64">
        <v>78</v>
      </c>
      <c r="U64">
        <v>471143.4</v>
      </c>
      <c r="V64">
        <v>1652</v>
      </c>
      <c r="W64">
        <v>1703.46</v>
      </c>
      <c r="X64" t="s">
        <v>780</v>
      </c>
      <c r="Y64">
        <v>0.89</v>
      </c>
      <c r="Z64" t="s">
        <v>780</v>
      </c>
      <c r="AA64">
        <v>51.46</v>
      </c>
      <c r="AB64">
        <v>0</v>
      </c>
      <c r="AC64">
        <v>1321</v>
      </c>
      <c r="AD64">
        <v>1362.768</v>
      </c>
      <c r="AE64">
        <v>0.8</v>
      </c>
      <c r="AF64" t="s">
        <v>780</v>
      </c>
      <c r="AG64">
        <v>41.768</v>
      </c>
      <c r="AH64">
        <v>0</v>
      </c>
      <c r="AI64" t="s">
        <v>780</v>
      </c>
    </row>
    <row r="65" spans="1:35">
      <c r="A65" t="s">
        <v>778</v>
      </c>
      <c r="B65" t="s">
        <v>782</v>
      </c>
      <c r="C65" s="1">
        <v>320500007</v>
      </c>
      <c r="D65" t="s">
        <v>198</v>
      </c>
      <c r="E65" t="s">
        <v>20</v>
      </c>
      <c r="F65">
        <v>2400</v>
      </c>
      <c r="G65">
        <v>2821</v>
      </c>
      <c r="H65">
        <v>2400</v>
      </c>
      <c r="I65">
        <v>2595.32</v>
      </c>
      <c r="J65">
        <v>0.92</v>
      </c>
      <c r="K65">
        <v>76</v>
      </c>
      <c r="L65">
        <v>195.32</v>
      </c>
      <c r="M65">
        <v>14844.32</v>
      </c>
      <c r="N65">
        <v>0.0813833333333334</v>
      </c>
      <c r="O65">
        <v>2040</v>
      </c>
      <c r="P65">
        <v>2257.9284</v>
      </c>
      <c r="Q65">
        <v>2398</v>
      </c>
      <c r="R65">
        <v>0.87</v>
      </c>
      <c r="S65">
        <v>10</v>
      </c>
      <c r="T65">
        <v>217.9284</v>
      </c>
      <c r="U65">
        <v>2179.284</v>
      </c>
      <c r="V65">
        <v>1836</v>
      </c>
      <c r="W65">
        <v>2009.556276</v>
      </c>
      <c r="X65">
        <v>2038</v>
      </c>
      <c r="Y65">
        <v>0.89</v>
      </c>
      <c r="Z65" t="s">
        <v>780</v>
      </c>
      <c r="AA65">
        <v>173.556276</v>
      </c>
      <c r="AB65">
        <v>0</v>
      </c>
      <c r="AC65">
        <v>1468</v>
      </c>
      <c r="AD65">
        <v>1607.6450208</v>
      </c>
      <c r="AE65">
        <v>0.8</v>
      </c>
      <c r="AF65" t="s">
        <v>780</v>
      </c>
      <c r="AG65">
        <v>139.6450208</v>
      </c>
      <c r="AH65">
        <v>0</v>
      </c>
      <c r="AI65" t="s">
        <v>780</v>
      </c>
    </row>
    <row r="66" spans="1:35">
      <c r="A66" t="s">
        <v>778</v>
      </c>
      <c r="B66" t="s">
        <v>785</v>
      </c>
      <c r="C66" s="1">
        <v>320600001</v>
      </c>
      <c r="D66" t="s">
        <v>620</v>
      </c>
      <c r="E66" t="s">
        <v>20</v>
      </c>
      <c r="F66">
        <v>1980</v>
      </c>
      <c r="G66" t="s">
        <v>780</v>
      </c>
      <c r="H66">
        <v>1900</v>
      </c>
      <c r="I66">
        <v>1920.6</v>
      </c>
      <c r="J66">
        <v>0.97</v>
      </c>
      <c r="K66">
        <v>925.1</v>
      </c>
      <c r="L66">
        <v>20.5999999999999</v>
      </c>
      <c r="M66">
        <v>19057.0599999999</v>
      </c>
      <c r="N66">
        <v>0.0108421052631578</v>
      </c>
      <c r="O66">
        <v>1615</v>
      </c>
      <c r="P66">
        <v>1670.922</v>
      </c>
      <c r="Q66" t="s">
        <v>780</v>
      </c>
      <c r="R66">
        <v>0.87</v>
      </c>
      <c r="S66">
        <v>2607.3</v>
      </c>
      <c r="T66">
        <v>55.922</v>
      </c>
      <c r="U66">
        <v>145805.4306</v>
      </c>
      <c r="V66">
        <v>1453.5</v>
      </c>
      <c r="W66">
        <v>1487.12058</v>
      </c>
      <c r="X66" t="s">
        <v>780</v>
      </c>
      <c r="Y66">
        <v>0.89</v>
      </c>
      <c r="Z66" t="s">
        <v>780</v>
      </c>
      <c r="AA66">
        <v>33.62058</v>
      </c>
      <c r="AB66">
        <v>0</v>
      </c>
      <c r="AC66">
        <v>1162</v>
      </c>
      <c r="AD66">
        <v>1189.696464</v>
      </c>
      <c r="AE66">
        <v>0.8</v>
      </c>
      <c r="AF66" t="s">
        <v>780</v>
      </c>
      <c r="AG66">
        <v>27.6964640000001</v>
      </c>
      <c r="AH66">
        <v>0</v>
      </c>
      <c r="AI66" t="s">
        <v>780</v>
      </c>
    </row>
    <row r="67" spans="1:35">
      <c r="A67" t="s">
        <v>778</v>
      </c>
      <c r="B67" t="s">
        <v>782</v>
      </c>
      <c r="C67" s="1">
        <v>320600008</v>
      </c>
      <c r="D67" t="s">
        <v>201</v>
      </c>
      <c r="E67" t="s">
        <v>20</v>
      </c>
      <c r="F67">
        <v>3444</v>
      </c>
      <c r="G67">
        <v>3769</v>
      </c>
      <c r="H67">
        <v>3360</v>
      </c>
      <c r="I67">
        <v>3467.48</v>
      </c>
      <c r="J67">
        <v>0.92</v>
      </c>
      <c r="K67">
        <v>129.75</v>
      </c>
      <c r="L67">
        <v>107.48</v>
      </c>
      <c r="M67">
        <v>13945.53</v>
      </c>
      <c r="N67">
        <v>0.0319880952380953</v>
      </c>
      <c r="O67">
        <v>2850</v>
      </c>
      <c r="P67">
        <v>3016.7076</v>
      </c>
      <c r="Q67">
        <v>3204</v>
      </c>
      <c r="R67">
        <v>0.87</v>
      </c>
      <c r="S67">
        <v>188.6</v>
      </c>
      <c r="T67">
        <v>166.7076</v>
      </c>
      <c r="U67">
        <v>31441.05336</v>
      </c>
      <c r="V67">
        <v>2565</v>
      </c>
      <c r="W67">
        <v>2684.869764</v>
      </c>
      <c r="X67">
        <v>2723</v>
      </c>
      <c r="Y67">
        <v>0.89</v>
      </c>
      <c r="Z67" t="s">
        <v>780</v>
      </c>
      <c r="AA67">
        <v>119.869764</v>
      </c>
      <c r="AB67">
        <v>0</v>
      </c>
      <c r="AC67">
        <v>2052</v>
      </c>
      <c r="AD67">
        <v>2147.8958112</v>
      </c>
      <c r="AE67">
        <v>0.8</v>
      </c>
      <c r="AF67" t="s">
        <v>780</v>
      </c>
      <c r="AG67">
        <v>95.8958112</v>
      </c>
      <c r="AH67">
        <v>0</v>
      </c>
      <c r="AI67" t="s">
        <v>780</v>
      </c>
    </row>
    <row r="68" spans="1:35">
      <c r="A68" t="s">
        <v>809</v>
      </c>
      <c r="B68" t="s">
        <v>782</v>
      </c>
      <c r="C68" s="1">
        <v>330100001</v>
      </c>
      <c r="D68" t="s">
        <v>203</v>
      </c>
      <c r="E68" t="s">
        <v>20</v>
      </c>
      <c r="F68">
        <v>22</v>
      </c>
      <c r="G68">
        <v>26</v>
      </c>
      <c r="H68">
        <v>21</v>
      </c>
      <c r="I68">
        <v>23.92</v>
      </c>
      <c r="J68">
        <v>0.92</v>
      </c>
      <c r="K68">
        <v>114997</v>
      </c>
      <c r="L68">
        <v>2.92</v>
      </c>
      <c r="M68">
        <v>335791.24</v>
      </c>
      <c r="N68">
        <v>0.139047619047619</v>
      </c>
      <c r="O68">
        <v>18.1</v>
      </c>
      <c r="P68">
        <v>20.8104</v>
      </c>
      <c r="Q68">
        <v>22</v>
      </c>
      <c r="R68">
        <v>0.87</v>
      </c>
      <c r="S68">
        <v>134189</v>
      </c>
      <c r="T68">
        <v>2.7104</v>
      </c>
      <c r="U68">
        <v>363705.8656</v>
      </c>
      <c r="V68">
        <v>16.3</v>
      </c>
      <c r="W68">
        <v>18.521256</v>
      </c>
      <c r="X68">
        <v>19</v>
      </c>
      <c r="Y68">
        <v>0.89</v>
      </c>
      <c r="Z68">
        <v>2046</v>
      </c>
      <c r="AA68">
        <v>2.221256</v>
      </c>
      <c r="AB68">
        <v>4544.689776</v>
      </c>
      <c r="AC68">
        <v>13</v>
      </c>
      <c r="AD68">
        <v>14.8170048</v>
      </c>
      <c r="AE68">
        <v>0.8</v>
      </c>
      <c r="AF68">
        <v>17251.3</v>
      </c>
      <c r="AG68">
        <v>1.8170048</v>
      </c>
      <c r="AH68">
        <v>31345.69490624</v>
      </c>
      <c r="AI68" t="s">
        <v>780</v>
      </c>
    </row>
    <row r="69" spans="1:35">
      <c r="A69" t="s">
        <v>809</v>
      </c>
      <c r="B69" t="s">
        <v>782</v>
      </c>
      <c r="C69" s="1">
        <v>330100002</v>
      </c>
      <c r="D69" t="s">
        <v>205</v>
      </c>
      <c r="E69" t="s">
        <v>207</v>
      </c>
      <c r="F69">
        <v>224</v>
      </c>
      <c r="G69">
        <v>254</v>
      </c>
      <c r="H69">
        <v>202</v>
      </c>
      <c r="I69">
        <v>233.68</v>
      </c>
      <c r="J69">
        <v>0.92</v>
      </c>
      <c r="K69">
        <v>9308.5317</v>
      </c>
      <c r="L69">
        <v>31.68</v>
      </c>
      <c r="M69">
        <v>294894.284256</v>
      </c>
      <c r="N69">
        <v>0.156831683168317</v>
      </c>
      <c r="O69">
        <v>174</v>
      </c>
      <c r="P69">
        <v>203.3016</v>
      </c>
      <c r="Q69">
        <v>216</v>
      </c>
      <c r="R69">
        <v>0.87</v>
      </c>
      <c r="S69">
        <v>154089</v>
      </c>
      <c r="T69">
        <v>29.3016</v>
      </c>
      <c r="U69">
        <v>4515054.2424</v>
      </c>
      <c r="V69">
        <v>156</v>
      </c>
      <c r="W69">
        <v>180.938424</v>
      </c>
      <c r="X69">
        <v>184</v>
      </c>
      <c r="Y69">
        <v>0.89</v>
      </c>
      <c r="Z69">
        <v>760</v>
      </c>
      <c r="AA69">
        <v>24.938424</v>
      </c>
      <c r="AB69">
        <v>18953.20224</v>
      </c>
      <c r="AC69">
        <v>125</v>
      </c>
      <c r="AD69">
        <v>144.7507392</v>
      </c>
      <c r="AE69">
        <v>0.8</v>
      </c>
      <c r="AF69">
        <v>1782.9</v>
      </c>
      <c r="AG69">
        <v>19.7507392</v>
      </c>
      <c r="AH69">
        <v>35213.59291968</v>
      </c>
      <c r="AI69" t="s">
        <v>780</v>
      </c>
    </row>
    <row r="70" spans="1:35">
      <c r="A70" t="s">
        <v>809</v>
      </c>
      <c r="B70" t="s">
        <v>782</v>
      </c>
      <c r="C70" s="1" t="s">
        <v>810</v>
      </c>
      <c r="D70" t="s">
        <v>811</v>
      </c>
      <c r="E70" t="s">
        <v>207</v>
      </c>
      <c r="F70">
        <v>112</v>
      </c>
      <c r="G70">
        <v>127</v>
      </c>
      <c r="H70">
        <v>101</v>
      </c>
      <c r="I70">
        <v>116.84</v>
      </c>
      <c r="J70">
        <v>0.92</v>
      </c>
      <c r="K70">
        <v>523</v>
      </c>
      <c r="L70">
        <v>15.84</v>
      </c>
      <c r="M70">
        <v>8284.32</v>
      </c>
      <c r="N70">
        <v>0.156831683168317</v>
      </c>
      <c r="O70">
        <v>87</v>
      </c>
      <c r="P70">
        <v>101.6508</v>
      </c>
      <c r="Q70">
        <v>108</v>
      </c>
      <c r="R70">
        <v>0.87</v>
      </c>
      <c r="S70">
        <v>1087</v>
      </c>
      <c r="T70">
        <v>14.6508</v>
      </c>
      <c r="U70">
        <v>15925.4196</v>
      </c>
      <c r="V70">
        <v>78</v>
      </c>
      <c r="W70">
        <v>90.469212</v>
      </c>
      <c r="X70">
        <v>92</v>
      </c>
      <c r="Y70">
        <v>0.89</v>
      </c>
      <c r="Z70" t="s">
        <v>780</v>
      </c>
      <c r="AA70">
        <v>12.469212</v>
      </c>
      <c r="AB70">
        <v>0</v>
      </c>
      <c r="AC70">
        <v>62.5</v>
      </c>
      <c r="AD70">
        <v>72.3753696</v>
      </c>
      <c r="AE70">
        <v>0.8</v>
      </c>
      <c r="AF70" t="s">
        <v>780</v>
      </c>
      <c r="AG70">
        <v>9.8753696</v>
      </c>
      <c r="AH70">
        <v>0</v>
      </c>
      <c r="AI70" t="s">
        <v>780</v>
      </c>
    </row>
    <row r="71" spans="1:35">
      <c r="A71" t="s">
        <v>809</v>
      </c>
      <c r="B71" t="s">
        <v>785</v>
      </c>
      <c r="C71" s="1">
        <v>330100003</v>
      </c>
      <c r="D71" t="s">
        <v>648</v>
      </c>
      <c r="E71" t="s">
        <v>780</v>
      </c>
      <c r="F71">
        <v>448</v>
      </c>
      <c r="G71" t="s">
        <v>780</v>
      </c>
      <c r="H71">
        <v>420</v>
      </c>
      <c r="I71">
        <v>430</v>
      </c>
      <c r="J71">
        <v>0.959821428571429</v>
      </c>
      <c r="K71">
        <v>1115.02380952381</v>
      </c>
      <c r="L71">
        <v>10</v>
      </c>
      <c r="M71">
        <v>11150.2380952381</v>
      </c>
      <c r="N71">
        <v>0.0238095238095237</v>
      </c>
      <c r="O71">
        <v>361.2</v>
      </c>
      <c r="P71">
        <v>374.1</v>
      </c>
      <c r="Q71" t="s">
        <v>780</v>
      </c>
      <c r="R71">
        <v>0.87</v>
      </c>
      <c r="S71">
        <v>24806.7</v>
      </c>
      <c r="T71">
        <v>12.9</v>
      </c>
      <c r="U71">
        <v>320006.430000001</v>
      </c>
      <c r="V71">
        <v>325.08</v>
      </c>
      <c r="W71">
        <v>332.949</v>
      </c>
      <c r="X71" t="s">
        <v>780</v>
      </c>
      <c r="Y71">
        <v>0.89</v>
      </c>
      <c r="Z71">
        <v>90</v>
      </c>
      <c r="AA71">
        <v>7.86900000000003</v>
      </c>
      <c r="AB71">
        <v>708.210000000003</v>
      </c>
      <c r="AC71">
        <v>260</v>
      </c>
      <c r="AD71">
        <v>266.3592</v>
      </c>
      <c r="AE71">
        <v>0.8</v>
      </c>
      <c r="AF71">
        <v>1379</v>
      </c>
      <c r="AG71">
        <v>6.35920000000004</v>
      </c>
      <c r="AH71">
        <v>8769.33680000006</v>
      </c>
      <c r="AI71" t="s">
        <v>780</v>
      </c>
    </row>
    <row r="72" spans="1:35">
      <c r="A72" t="s">
        <v>809</v>
      </c>
      <c r="B72" t="s">
        <v>782</v>
      </c>
      <c r="C72" s="1" t="s">
        <v>209</v>
      </c>
      <c r="D72" t="s">
        <v>210</v>
      </c>
      <c r="E72" t="s">
        <v>211</v>
      </c>
      <c r="F72">
        <v>74</v>
      </c>
      <c r="G72">
        <v>89</v>
      </c>
      <c r="H72">
        <v>67</v>
      </c>
      <c r="I72">
        <v>81.88</v>
      </c>
      <c r="J72">
        <v>0.92</v>
      </c>
      <c r="K72">
        <v>15561</v>
      </c>
      <c r="L72">
        <v>14.88</v>
      </c>
      <c r="M72">
        <v>231547.68</v>
      </c>
      <c r="N72">
        <v>0.222089552238806</v>
      </c>
      <c r="O72">
        <v>58</v>
      </c>
      <c r="P72">
        <v>71</v>
      </c>
      <c r="Q72">
        <v>76</v>
      </c>
      <c r="R72">
        <v>0.867122618466048</v>
      </c>
      <c r="S72">
        <v>49463</v>
      </c>
      <c r="T72">
        <v>13</v>
      </c>
      <c r="U72">
        <v>643019</v>
      </c>
      <c r="V72">
        <v>52</v>
      </c>
      <c r="W72">
        <v>63.19</v>
      </c>
      <c r="X72">
        <v>64</v>
      </c>
      <c r="Y72">
        <v>0.89</v>
      </c>
      <c r="Z72" t="s">
        <v>780</v>
      </c>
      <c r="AA72">
        <v>11.19</v>
      </c>
      <c r="AB72">
        <v>0</v>
      </c>
      <c r="AC72">
        <v>41</v>
      </c>
      <c r="AD72">
        <v>50</v>
      </c>
      <c r="AE72">
        <v>0.791264440576041</v>
      </c>
      <c r="AF72">
        <v>2342</v>
      </c>
      <c r="AG72">
        <v>9</v>
      </c>
      <c r="AH72">
        <v>21078</v>
      </c>
      <c r="AI72" t="s">
        <v>780</v>
      </c>
    </row>
    <row r="73" spans="1:35">
      <c r="A73" t="s">
        <v>809</v>
      </c>
      <c r="B73" t="s">
        <v>782</v>
      </c>
      <c r="C73" s="1" t="s">
        <v>812</v>
      </c>
      <c r="D73" t="s">
        <v>813</v>
      </c>
      <c r="E73" t="s">
        <v>211</v>
      </c>
      <c r="F73">
        <v>96.2</v>
      </c>
      <c r="G73">
        <v>115.7</v>
      </c>
      <c r="H73">
        <v>87.1</v>
      </c>
      <c r="I73">
        <v>106.444</v>
      </c>
      <c r="J73">
        <v>0.92</v>
      </c>
      <c r="K73">
        <v>62809</v>
      </c>
      <c r="L73">
        <v>19.344</v>
      </c>
      <c r="M73">
        <v>1214977.296</v>
      </c>
      <c r="N73">
        <v>0.222089552238806</v>
      </c>
      <c r="O73">
        <v>75.4</v>
      </c>
      <c r="P73">
        <v>92.3</v>
      </c>
      <c r="Q73">
        <v>98.8</v>
      </c>
      <c r="R73">
        <v>0.867122618466048</v>
      </c>
      <c r="S73">
        <v>883</v>
      </c>
      <c r="T73">
        <v>16.9</v>
      </c>
      <c r="U73">
        <v>14922.7</v>
      </c>
      <c r="V73">
        <v>67.6</v>
      </c>
      <c r="W73">
        <v>82.147</v>
      </c>
      <c r="X73">
        <v>83.2</v>
      </c>
      <c r="Y73">
        <v>0.89</v>
      </c>
      <c r="Z73" t="s">
        <v>780</v>
      </c>
      <c r="AA73">
        <v>14.547</v>
      </c>
      <c r="AB73">
        <v>0</v>
      </c>
      <c r="AC73">
        <v>53.3</v>
      </c>
      <c r="AD73">
        <v>65</v>
      </c>
      <c r="AE73">
        <v>0.791264440576041</v>
      </c>
      <c r="AF73" t="s">
        <v>780</v>
      </c>
      <c r="AG73">
        <v>11.7</v>
      </c>
      <c r="AH73">
        <v>0</v>
      </c>
      <c r="AI73" t="s">
        <v>780</v>
      </c>
    </row>
    <row r="74" spans="1:35">
      <c r="A74" t="s">
        <v>809</v>
      </c>
      <c r="B74" t="s">
        <v>782</v>
      </c>
      <c r="C74" s="1">
        <v>330100017</v>
      </c>
      <c r="D74" t="s">
        <v>213</v>
      </c>
      <c r="E74" t="s">
        <v>207</v>
      </c>
      <c r="F74">
        <v>1300</v>
      </c>
      <c r="G74">
        <v>1768</v>
      </c>
      <c r="H74">
        <v>1250</v>
      </c>
      <c r="I74">
        <v>1626.56</v>
      </c>
      <c r="J74">
        <v>0.92</v>
      </c>
      <c r="K74" t="s">
        <v>780</v>
      </c>
      <c r="L74">
        <v>376.56</v>
      </c>
      <c r="M74">
        <v>0</v>
      </c>
      <c r="N74">
        <v>0.301248</v>
      </c>
      <c r="O74">
        <v>1063</v>
      </c>
      <c r="P74">
        <v>1415.1072</v>
      </c>
      <c r="Q74">
        <v>1503</v>
      </c>
      <c r="R74">
        <v>0.87</v>
      </c>
      <c r="S74">
        <v>26</v>
      </c>
      <c r="T74">
        <v>352.1072</v>
      </c>
      <c r="U74">
        <v>9154.7872</v>
      </c>
      <c r="V74">
        <v>956</v>
      </c>
      <c r="W74">
        <v>1259.445408</v>
      </c>
      <c r="X74">
        <v>1277</v>
      </c>
      <c r="Y74">
        <v>0.89</v>
      </c>
      <c r="Z74" t="s">
        <v>780</v>
      </c>
      <c r="AA74">
        <v>303.445408</v>
      </c>
      <c r="AB74">
        <v>0</v>
      </c>
      <c r="AC74">
        <v>764</v>
      </c>
      <c r="AD74">
        <v>1007.5563264</v>
      </c>
      <c r="AE74">
        <v>0.8</v>
      </c>
      <c r="AF74" t="s">
        <v>780</v>
      </c>
      <c r="AG74">
        <v>243.5563264</v>
      </c>
      <c r="AH74">
        <v>0</v>
      </c>
      <c r="AI74" t="s">
        <v>780</v>
      </c>
    </row>
    <row r="75" spans="1:35">
      <c r="A75" t="s">
        <v>809</v>
      </c>
      <c r="B75" t="s">
        <v>785</v>
      </c>
      <c r="C75" s="1">
        <v>330201001</v>
      </c>
      <c r="D75" t="s">
        <v>652</v>
      </c>
      <c r="E75" t="s">
        <v>780</v>
      </c>
      <c r="F75">
        <v>598</v>
      </c>
      <c r="G75" t="s">
        <v>780</v>
      </c>
      <c r="H75">
        <v>565</v>
      </c>
      <c r="I75">
        <v>590</v>
      </c>
      <c r="J75">
        <v>0.986622073578595</v>
      </c>
      <c r="K75">
        <v>188.4</v>
      </c>
      <c r="L75">
        <v>25</v>
      </c>
      <c r="M75">
        <v>4710</v>
      </c>
      <c r="N75">
        <v>0.0442477876106195</v>
      </c>
      <c r="O75">
        <v>485.9</v>
      </c>
      <c r="P75">
        <v>513.3</v>
      </c>
      <c r="Q75" t="s">
        <v>780</v>
      </c>
      <c r="R75">
        <v>0.87</v>
      </c>
      <c r="S75">
        <v>317.6</v>
      </c>
      <c r="T75">
        <v>27.4</v>
      </c>
      <c r="U75">
        <v>8702.23999999999</v>
      </c>
      <c r="V75">
        <v>437.31</v>
      </c>
      <c r="W75">
        <v>456.837</v>
      </c>
      <c r="X75" t="s">
        <v>780</v>
      </c>
      <c r="Y75">
        <v>0.89</v>
      </c>
      <c r="Z75">
        <v>2</v>
      </c>
      <c r="AA75">
        <v>19.527</v>
      </c>
      <c r="AB75">
        <v>39.054</v>
      </c>
      <c r="AC75">
        <v>349</v>
      </c>
      <c r="AD75">
        <v>365.4696</v>
      </c>
      <c r="AE75">
        <v>0.8</v>
      </c>
      <c r="AF75">
        <v>42.5</v>
      </c>
      <c r="AG75">
        <v>16.4696</v>
      </c>
      <c r="AH75">
        <v>699.958000000001</v>
      </c>
      <c r="AI75" t="s">
        <v>780</v>
      </c>
    </row>
    <row r="76" spans="1:35">
      <c r="A76" t="s">
        <v>809</v>
      </c>
      <c r="B76" t="s">
        <v>782</v>
      </c>
      <c r="C76" s="1">
        <v>330201009</v>
      </c>
      <c r="D76" t="s">
        <v>216</v>
      </c>
      <c r="E76" t="s">
        <v>20</v>
      </c>
      <c r="F76">
        <v>1950</v>
      </c>
      <c r="G76">
        <v>2398</v>
      </c>
      <c r="H76">
        <v>1870</v>
      </c>
      <c r="I76">
        <v>2206.16</v>
      </c>
      <c r="J76">
        <v>0.92</v>
      </c>
      <c r="K76">
        <v>42.4</v>
      </c>
      <c r="L76">
        <v>336.16</v>
      </c>
      <c r="M76">
        <v>14253.184</v>
      </c>
      <c r="N76">
        <v>0.179764705882353</v>
      </c>
      <c r="O76">
        <v>1590</v>
      </c>
      <c r="P76">
        <v>1919.3592</v>
      </c>
      <c r="Q76">
        <v>2038</v>
      </c>
      <c r="R76">
        <v>0.87</v>
      </c>
      <c r="S76">
        <v>75.1</v>
      </c>
      <c r="T76">
        <v>329.3592</v>
      </c>
      <c r="U76">
        <v>24734.87592</v>
      </c>
      <c r="V76">
        <v>1430</v>
      </c>
      <c r="W76">
        <v>1708.229688</v>
      </c>
      <c r="X76">
        <v>1733</v>
      </c>
      <c r="Y76">
        <v>0.89</v>
      </c>
      <c r="Z76" t="s">
        <v>780</v>
      </c>
      <c r="AA76">
        <v>278.229688</v>
      </c>
      <c r="AB76">
        <v>0</v>
      </c>
      <c r="AC76">
        <v>1144</v>
      </c>
      <c r="AD76">
        <v>1366</v>
      </c>
      <c r="AE76">
        <v>0.799658271715975</v>
      </c>
      <c r="AF76" t="s">
        <v>780</v>
      </c>
      <c r="AG76">
        <v>222</v>
      </c>
      <c r="AH76">
        <v>0</v>
      </c>
      <c r="AI76" t="s">
        <v>780</v>
      </c>
    </row>
    <row r="77" spans="1:35">
      <c r="A77" t="s">
        <v>809</v>
      </c>
      <c r="B77" t="s">
        <v>782</v>
      </c>
      <c r="C77" s="1" t="s">
        <v>814</v>
      </c>
      <c r="D77" t="s">
        <v>815</v>
      </c>
      <c r="E77" t="s">
        <v>20</v>
      </c>
      <c r="F77">
        <v>2535</v>
      </c>
      <c r="G77">
        <v>3117.4</v>
      </c>
      <c r="H77">
        <v>2431</v>
      </c>
      <c r="I77">
        <v>2868.008</v>
      </c>
      <c r="J77">
        <v>0.92</v>
      </c>
      <c r="K77">
        <v>15</v>
      </c>
      <c r="L77">
        <v>437.008</v>
      </c>
      <c r="M77">
        <v>6555.12</v>
      </c>
      <c r="N77">
        <v>0.179764705882353</v>
      </c>
      <c r="O77">
        <v>2067</v>
      </c>
      <c r="P77">
        <v>2495.16696</v>
      </c>
      <c r="Q77">
        <v>2649.4</v>
      </c>
      <c r="R77">
        <v>0.87</v>
      </c>
      <c r="S77" t="s">
        <v>780</v>
      </c>
      <c r="T77">
        <v>428.16696</v>
      </c>
      <c r="U77">
        <v>0</v>
      </c>
      <c r="V77">
        <v>1859</v>
      </c>
      <c r="W77">
        <v>2220.6985944</v>
      </c>
      <c r="X77">
        <v>2252.9</v>
      </c>
      <c r="Y77">
        <v>0.89</v>
      </c>
      <c r="Z77" t="s">
        <v>780</v>
      </c>
      <c r="AA77">
        <v>361.6985944</v>
      </c>
      <c r="AB77">
        <v>0</v>
      </c>
      <c r="AC77">
        <v>1487.2</v>
      </c>
      <c r="AD77">
        <v>1775.8</v>
      </c>
      <c r="AE77">
        <v>0.799658271715975</v>
      </c>
      <c r="AF77" t="s">
        <v>780</v>
      </c>
      <c r="AG77">
        <v>288.6</v>
      </c>
      <c r="AH77">
        <v>0</v>
      </c>
      <c r="AI77" t="s">
        <v>780</v>
      </c>
    </row>
    <row r="78" spans="1:35">
      <c r="A78" t="s">
        <v>809</v>
      </c>
      <c r="B78" t="s">
        <v>782</v>
      </c>
      <c r="C78" s="1">
        <v>330201015</v>
      </c>
      <c r="D78" t="s">
        <v>219</v>
      </c>
      <c r="E78" t="s">
        <v>20</v>
      </c>
      <c r="F78">
        <v>2574</v>
      </c>
      <c r="G78">
        <v>3343</v>
      </c>
      <c r="H78">
        <v>2400</v>
      </c>
      <c r="I78">
        <v>3075.56</v>
      </c>
      <c r="J78">
        <v>0.92</v>
      </c>
      <c r="K78">
        <v>146.6438</v>
      </c>
      <c r="L78">
        <v>675.56</v>
      </c>
      <c r="M78">
        <v>99066.685528</v>
      </c>
      <c r="N78">
        <v>0.281483333333333</v>
      </c>
      <c r="O78">
        <v>2064</v>
      </c>
      <c r="P78">
        <v>2675.7372</v>
      </c>
      <c r="Q78">
        <v>2842</v>
      </c>
      <c r="R78">
        <v>0.87</v>
      </c>
      <c r="S78">
        <v>628.9</v>
      </c>
      <c r="T78">
        <v>611.7372</v>
      </c>
      <c r="U78">
        <v>384721.52508</v>
      </c>
      <c r="V78">
        <v>1858</v>
      </c>
      <c r="W78">
        <v>2381.406108</v>
      </c>
      <c r="X78">
        <v>2415</v>
      </c>
      <c r="Y78">
        <v>0.89</v>
      </c>
      <c r="Z78" t="s">
        <v>780</v>
      </c>
      <c r="AA78">
        <v>523.406108</v>
      </c>
      <c r="AB78">
        <v>0</v>
      </c>
      <c r="AC78">
        <v>1486</v>
      </c>
      <c r="AD78">
        <v>1905.1248864</v>
      </c>
      <c r="AE78">
        <v>0.8</v>
      </c>
      <c r="AF78" t="s">
        <v>780</v>
      </c>
      <c r="AG78">
        <v>419.1248864</v>
      </c>
      <c r="AH78">
        <v>0</v>
      </c>
      <c r="AI78" t="s">
        <v>780</v>
      </c>
    </row>
    <row r="79" spans="1:35">
      <c r="A79" t="s">
        <v>809</v>
      </c>
      <c r="B79" t="s">
        <v>782</v>
      </c>
      <c r="C79" s="1">
        <v>330201019</v>
      </c>
      <c r="D79" t="s">
        <v>221</v>
      </c>
      <c r="E79" t="s">
        <v>20</v>
      </c>
      <c r="F79">
        <v>2574</v>
      </c>
      <c r="G79">
        <v>3267</v>
      </c>
      <c r="H79">
        <v>2400</v>
      </c>
      <c r="I79">
        <v>3005.64</v>
      </c>
      <c r="J79">
        <v>0.92</v>
      </c>
      <c r="K79">
        <v>22.4</v>
      </c>
      <c r="L79">
        <v>605.64</v>
      </c>
      <c r="M79">
        <v>13566.336</v>
      </c>
      <c r="N79">
        <v>0.25235</v>
      </c>
      <c r="O79">
        <v>2064</v>
      </c>
      <c r="P79">
        <v>2614.9068</v>
      </c>
      <c r="Q79">
        <v>2777</v>
      </c>
      <c r="R79">
        <v>0.87</v>
      </c>
      <c r="S79">
        <v>21.6</v>
      </c>
      <c r="T79">
        <v>550.9068</v>
      </c>
      <c r="U79">
        <v>11899.58688</v>
      </c>
      <c r="V79">
        <v>1858</v>
      </c>
      <c r="W79">
        <v>2327.267052</v>
      </c>
      <c r="X79">
        <v>2360</v>
      </c>
      <c r="Y79">
        <v>0.89</v>
      </c>
      <c r="Z79" t="s">
        <v>780</v>
      </c>
      <c r="AA79">
        <v>469.267052</v>
      </c>
      <c r="AB79">
        <v>0</v>
      </c>
      <c r="AC79">
        <v>1486</v>
      </c>
      <c r="AD79">
        <v>1861.8136416</v>
      </c>
      <c r="AE79">
        <v>0.8</v>
      </c>
      <c r="AF79" t="s">
        <v>780</v>
      </c>
      <c r="AG79">
        <v>375.8136416</v>
      </c>
      <c r="AH79">
        <v>0</v>
      </c>
      <c r="AI79" t="s">
        <v>780</v>
      </c>
    </row>
    <row r="80" spans="1:35">
      <c r="A80" t="s">
        <v>809</v>
      </c>
      <c r="B80" t="s">
        <v>782</v>
      </c>
      <c r="C80" s="1" t="s">
        <v>816</v>
      </c>
      <c r="D80" t="s">
        <v>817</v>
      </c>
      <c r="E80" t="s">
        <v>20</v>
      </c>
      <c r="F80">
        <v>3346.2</v>
      </c>
      <c r="G80">
        <v>4247.1</v>
      </c>
      <c r="H80">
        <v>3120</v>
      </c>
      <c r="I80">
        <v>3907.332</v>
      </c>
      <c r="J80">
        <v>0.92</v>
      </c>
      <c r="K80">
        <v>3</v>
      </c>
      <c r="L80">
        <v>787.332</v>
      </c>
      <c r="M80">
        <v>2361.996</v>
      </c>
      <c r="N80">
        <v>0.25235</v>
      </c>
      <c r="O80">
        <v>2683.2</v>
      </c>
      <c r="P80">
        <v>3399.37884</v>
      </c>
      <c r="Q80">
        <v>3610.1</v>
      </c>
      <c r="R80">
        <v>0.87</v>
      </c>
      <c r="S80">
        <v>5</v>
      </c>
      <c r="T80">
        <v>716.17884</v>
      </c>
      <c r="U80">
        <v>3580.8942</v>
      </c>
      <c r="V80">
        <v>2415.4</v>
      </c>
      <c r="W80">
        <v>3025.4471676</v>
      </c>
      <c r="X80">
        <v>3068</v>
      </c>
      <c r="Y80">
        <v>0.89</v>
      </c>
      <c r="Z80" t="s">
        <v>780</v>
      </c>
      <c r="AA80">
        <v>610.0471676</v>
      </c>
      <c r="AB80">
        <v>0</v>
      </c>
      <c r="AC80">
        <v>1931.8</v>
      </c>
      <c r="AD80">
        <v>2420.35773408</v>
      </c>
      <c r="AE80">
        <v>0.8</v>
      </c>
      <c r="AF80" t="s">
        <v>780</v>
      </c>
      <c r="AG80">
        <v>488.55773408</v>
      </c>
      <c r="AH80">
        <v>0</v>
      </c>
      <c r="AI80" t="s">
        <v>780</v>
      </c>
    </row>
    <row r="81" spans="1:35">
      <c r="A81" t="s">
        <v>809</v>
      </c>
      <c r="B81" t="s">
        <v>779</v>
      </c>
      <c r="C81" s="1">
        <v>330201020</v>
      </c>
      <c r="D81" t="s">
        <v>77</v>
      </c>
      <c r="E81" t="s">
        <v>20</v>
      </c>
      <c r="F81">
        <v>1040</v>
      </c>
      <c r="G81">
        <v>1515</v>
      </c>
      <c r="H81">
        <v>1000</v>
      </c>
      <c r="I81">
        <v>1393.8</v>
      </c>
      <c r="J81">
        <v>0.92</v>
      </c>
      <c r="K81">
        <v>106.2</v>
      </c>
      <c r="L81">
        <v>393.8</v>
      </c>
      <c r="M81">
        <v>41821.56</v>
      </c>
      <c r="N81">
        <v>0.3938</v>
      </c>
      <c r="O81">
        <v>850</v>
      </c>
      <c r="P81">
        <v>1212.606</v>
      </c>
      <c r="Q81">
        <v>1288</v>
      </c>
      <c r="R81">
        <v>0.87</v>
      </c>
      <c r="S81">
        <v>304.2</v>
      </c>
      <c r="T81">
        <v>362.606</v>
      </c>
      <c r="U81">
        <v>110304.7452</v>
      </c>
      <c r="V81">
        <v>765</v>
      </c>
      <c r="W81">
        <v>1079.21934</v>
      </c>
      <c r="X81">
        <v>1095</v>
      </c>
      <c r="Y81">
        <v>0.89</v>
      </c>
      <c r="Z81" t="s">
        <v>780</v>
      </c>
      <c r="AA81">
        <v>314.21934</v>
      </c>
      <c r="AB81">
        <v>0</v>
      </c>
      <c r="AC81">
        <v>612</v>
      </c>
      <c r="AD81">
        <v>863.375472</v>
      </c>
      <c r="AE81">
        <v>0.8</v>
      </c>
      <c r="AF81" t="s">
        <v>780</v>
      </c>
      <c r="AG81">
        <v>251.375472</v>
      </c>
      <c r="AH81">
        <v>0</v>
      </c>
      <c r="AI81" t="s">
        <v>780</v>
      </c>
    </row>
    <row r="82" spans="1:35">
      <c r="A82" t="s">
        <v>809</v>
      </c>
      <c r="B82" t="s">
        <v>782</v>
      </c>
      <c r="C82" s="1">
        <v>330201022</v>
      </c>
      <c r="D82" t="s">
        <v>224</v>
      </c>
      <c r="E82" t="s">
        <v>20</v>
      </c>
      <c r="F82">
        <v>3380</v>
      </c>
      <c r="G82">
        <v>3915</v>
      </c>
      <c r="H82">
        <v>3380</v>
      </c>
      <c r="I82">
        <v>3601.8</v>
      </c>
      <c r="J82">
        <v>0.92</v>
      </c>
      <c r="K82">
        <v>3</v>
      </c>
      <c r="L82">
        <v>221.8</v>
      </c>
      <c r="M82">
        <v>665.400000000001</v>
      </c>
      <c r="N82">
        <v>0.0656213017751479</v>
      </c>
      <c r="O82">
        <v>2907</v>
      </c>
      <c r="P82">
        <v>3133.566</v>
      </c>
      <c r="Q82">
        <v>3328</v>
      </c>
      <c r="R82">
        <v>0.87</v>
      </c>
      <c r="S82">
        <v>4.5</v>
      </c>
      <c r="T82">
        <v>226.566</v>
      </c>
      <c r="U82">
        <v>1019.547</v>
      </c>
      <c r="V82">
        <v>2616</v>
      </c>
      <c r="W82">
        <v>2788.87374</v>
      </c>
      <c r="X82">
        <v>2829</v>
      </c>
      <c r="Y82">
        <v>0.89</v>
      </c>
      <c r="Z82" t="s">
        <v>780</v>
      </c>
      <c r="AA82">
        <v>172.87374</v>
      </c>
      <c r="AB82">
        <v>0</v>
      </c>
      <c r="AC82">
        <v>2092</v>
      </c>
      <c r="AD82">
        <v>2231.098992</v>
      </c>
      <c r="AE82">
        <v>0.8</v>
      </c>
      <c r="AF82" t="s">
        <v>780</v>
      </c>
      <c r="AG82">
        <v>139.098992000001</v>
      </c>
      <c r="AH82">
        <v>0</v>
      </c>
      <c r="AI82" t="s">
        <v>780</v>
      </c>
    </row>
    <row r="83" spans="1:35">
      <c r="A83" t="s">
        <v>809</v>
      </c>
      <c r="B83" t="s">
        <v>782</v>
      </c>
      <c r="C83" s="1">
        <v>330201035</v>
      </c>
      <c r="D83" t="s">
        <v>226</v>
      </c>
      <c r="E83" t="s">
        <v>20</v>
      </c>
      <c r="F83">
        <v>2860</v>
      </c>
      <c r="G83">
        <v>3463</v>
      </c>
      <c r="H83">
        <v>2860</v>
      </c>
      <c r="I83">
        <v>3185.96</v>
      </c>
      <c r="J83">
        <v>0.92</v>
      </c>
      <c r="K83">
        <v>1</v>
      </c>
      <c r="L83">
        <v>325.96</v>
      </c>
      <c r="M83">
        <v>325.96</v>
      </c>
      <c r="N83">
        <v>0.113972027972028</v>
      </c>
      <c r="O83">
        <v>2460</v>
      </c>
      <c r="P83">
        <v>2771.7852</v>
      </c>
      <c r="Q83">
        <v>2944</v>
      </c>
      <c r="R83">
        <v>0.87</v>
      </c>
      <c r="S83" t="s">
        <v>780</v>
      </c>
      <c r="T83">
        <v>311.7852</v>
      </c>
      <c r="U83">
        <v>0</v>
      </c>
      <c r="V83">
        <v>2214</v>
      </c>
      <c r="W83">
        <v>2466.888828</v>
      </c>
      <c r="X83">
        <v>2502</v>
      </c>
      <c r="Y83">
        <v>0.89</v>
      </c>
      <c r="Z83" t="s">
        <v>780</v>
      </c>
      <c r="AA83">
        <v>252.888828</v>
      </c>
      <c r="AB83">
        <v>0</v>
      </c>
      <c r="AC83">
        <v>1770</v>
      </c>
      <c r="AD83">
        <v>1973.5110624</v>
      </c>
      <c r="AE83">
        <v>0.8</v>
      </c>
      <c r="AF83" t="s">
        <v>780</v>
      </c>
      <c r="AG83">
        <v>203.5110624</v>
      </c>
      <c r="AH83">
        <v>0</v>
      </c>
      <c r="AI83" t="s">
        <v>780</v>
      </c>
    </row>
    <row r="84" spans="1:35">
      <c r="A84" t="s">
        <v>809</v>
      </c>
      <c r="B84" t="s">
        <v>782</v>
      </c>
      <c r="C84" s="1">
        <v>330201045</v>
      </c>
      <c r="D84" t="s">
        <v>227</v>
      </c>
      <c r="E84" t="s">
        <v>20</v>
      </c>
      <c r="F84">
        <v>4586</v>
      </c>
      <c r="G84">
        <v>5888</v>
      </c>
      <c r="H84">
        <v>4013</v>
      </c>
      <c r="I84">
        <v>5416.96</v>
      </c>
      <c r="J84">
        <v>0.92</v>
      </c>
      <c r="K84">
        <v>1</v>
      </c>
      <c r="L84">
        <v>1403.96</v>
      </c>
      <c r="M84">
        <v>1403.96</v>
      </c>
      <c r="N84">
        <v>0.349852977822078</v>
      </c>
      <c r="O84">
        <v>3451</v>
      </c>
      <c r="P84">
        <v>4712.7552</v>
      </c>
      <c r="Q84">
        <v>5005</v>
      </c>
      <c r="R84">
        <v>0.87</v>
      </c>
      <c r="S84" t="s">
        <v>780</v>
      </c>
      <c r="T84">
        <v>1261.7552</v>
      </c>
      <c r="U84">
        <v>0</v>
      </c>
      <c r="V84">
        <v>3106</v>
      </c>
      <c r="W84">
        <v>4194.352128</v>
      </c>
      <c r="X84">
        <v>4254</v>
      </c>
      <c r="Y84">
        <v>0.89</v>
      </c>
      <c r="Z84" t="s">
        <v>780</v>
      </c>
      <c r="AA84">
        <v>1088.352128</v>
      </c>
      <c r="AB84">
        <v>0</v>
      </c>
      <c r="AC84">
        <v>2484</v>
      </c>
      <c r="AD84">
        <v>3355.4817024</v>
      </c>
      <c r="AE84">
        <v>0.8</v>
      </c>
      <c r="AF84" t="s">
        <v>780</v>
      </c>
      <c r="AG84">
        <v>871.4817024</v>
      </c>
      <c r="AH84">
        <v>0</v>
      </c>
      <c r="AI84" t="s">
        <v>780</v>
      </c>
    </row>
    <row r="85" spans="1:35">
      <c r="A85" t="s">
        <v>809</v>
      </c>
      <c r="B85" t="s">
        <v>782</v>
      </c>
      <c r="C85" s="1">
        <v>330201051</v>
      </c>
      <c r="D85" t="s">
        <v>229</v>
      </c>
      <c r="E85" t="s">
        <v>20</v>
      </c>
      <c r="F85">
        <v>3575</v>
      </c>
      <c r="G85">
        <v>4908</v>
      </c>
      <c r="H85">
        <v>3575</v>
      </c>
      <c r="I85">
        <v>4515.36</v>
      </c>
      <c r="J85">
        <v>0.92</v>
      </c>
      <c r="K85">
        <v>99.5</v>
      </c>
      <c r="L85">
        <v>940.360000000001</v>
      </c>
      <c r="M85">
        <v>93565.8200000001</v>
      </c>
      <c r="N85">
        <v>0.263037762237762</v>
      </c>
      <c r="O85">
        <v>3075</v>
      </c>
      <c r="P85">
        <v>3928.3632</v>
      </c>
      <c r="Q85">
        <v>4172</v>
      </c>
      <c r="R85">
        <v>0.87</v>
      </c>
      <c r="S85">
        <v>82.5</v>
      </c>
      <c r="T85">
        <v>853.363200000001</v>
      </c>
      <c r="U85">
        <v>70402.4640000001</v>
      </c>
      <c r="V85">
        <v>2767</v>
      </c>
      <c r="W85">
        <v>3496.243248</v>
      </c>
      <c r="X85">
        <v>3546</v>
      </c>
      <c r="Y85">
        <v>0.89</v>
      </c>
      <c r="Z85" t="s">
        <v>780</v>
      </c>
      <c r="AA85">
        <v>729.243248000001</v>
      </c>
      <c r="AB85">
        <v>0</v>
      </c>
      <c r="AC85">
        <v>2213</v>
      </c>
      <c r="AD85">
        <v>2796.9945984</v>
      </c>
      <c r="AE85">
        <v>0.8</v>
      </c>
      <c r="AF85" t="s">
        <v>780</v>
      </c>
      <c r="AG85">
        <v>583.994598400001</v>
      </c>
      <c r="AH85">
        <v>0</v>
      </c>
      <c r="AI85" t="s">
        <v>780</v>
      </c>
    </row>
    <row r="86" spans="1:35">
      <c r="A86" t="s">
        <v>809</v>
      </c>
      <c r="B86" t="s">
        <v>782</v>
      </c>
      <c r="C86" s="1">
        <v>330201055</v>
      </c>
      <c r="D86" t="s">
        <v>232</v>
      </c>
      <c r="E86" t="s">
        <v>20</v>
      </c>
      <c r="F86">
        <v>2600</v>
      </c>
      <c r="G86">
        <v>3800</v>
      </c>
      <c r="H86">
        <v>2600</v>
      </c>
      <c r="I86">
        <v>3496</v>
      </c>
      <c r="J86">
        <v>0.92</v>
      </c>
      <c r="K86" t="s">
        <v>780</v>
      </c>
      <c r="L86">
        <v>896</v>
      </c>
      <c r="M86">
        <v>0</v>
      </c>
      <c r="N86">
        <v>0.344615384615385</v>
      </c>
      <c r="O86">
        <v>2236</v>
      </c>
      <c r="P86">
        <v>3041.52</v>
      </c>
      <c r="Q86">
        <v>3230</v>
      </c>
      <c r="R86">
        <v>0.87</v>
      </c>
      <c r="S86" t="s">
        <v>780</v>
      </c>
      <c r="T86">
        <v>805.52</v>
      </c>
      <c r="U86">
        <v>0</v>
      </c>
      <c r="V86">
        <v>2012</v>
      </c>
      <c r="W86">
        <v>2706.9528</v>
      </c>
      <c r="X86">
        <v>2746</v>
      </c>
      <c r="Y86">
        <v>0.89</v>
      </c>
      <c r="Z86" t="s">
        <v>780</v>
      </c>
      <c r="AA86">
        <v>694.9528</v>
      </c>
      <c r="AB86">
        <v>0</v>
      </c>
      <c r="AC86">
        <v>1609</v>
      </c>
      <c r="AD86">
        <v>2165.56224</v>
      </c>
      <c r="AE86">
        <v>0.8</v>
      </c>
      <c r="AF86" t="s">
        <v>780</v>
      </c>
      <c r="AG86">
        <v>556.56224</v>
      </c>
      <c r="AH86">
        <v>0</v>
      </c>
      <c r="AI86" t="s">
        <v>780</v>
      </c>
    </row>
    <row r="87" spans="1:35">
      <c r="A87" t="s">
        <v>809</v>
      </c>
      <c r="B87" t="s">
        <v>779</v>
      </c>
      <c r="C87" s="1">
        <v>330201059</v>
      </c>
      <c r="D87" t="s">
        <v>78</v>
      </c>
      <c r="E87" t="s">
        <v>20</v>
      </c>
      <c r="F87">
        <v>2860</v>
      </c>
      <c r="G87">
        <v>4174</v>
      </c>
      <c r="H87">
        <v>2700</v>
      </c>
      <c r="I87">
        <v>3840.08</v>
      </c>
      <c r="J87">
        <v>0.92</v>
      </c>
      <c r="K87">
        <v>3</v>
      </c>
      <c r="L87">
        <v>1140.08</v>
      </c>
      <c r="M87">
        <v>3420.24</v>
      </c>
      <c r="N87">
        <v>0.422251851851852</v>
      </c>
      <c r="O87">
        <v>2322</v>
      </c>
      <c r="P87">
        <v>3340.8696</v>
      </c>
      <c r="Q87">
        <v>3545</v>
      </c>
      <c r="R87">
        <v>0.87</v>
      </c>
      <c r="S87">
        <v>3</v>
      </c>
      <c r="T87">
        <v>1018.8696</v>
      </c>
      <c r="U87">
        <v>3056.6088</v>
      </c>
      <c r="V87">
        <v>2090</v>
      </c>
      <c r="W87">
        <v>2973.373944</v>
      </c>
      <c r="X87">
        <v>3016</v>
      </c>
      <c r="Y87">
        <v>0.89</v>
      </c>
      <c r="Z87" t="s">
        <v>780</v>
      </c>
      <c r="AA87">
        <v>883.373944</v>
      </c>
      <c r="AB87">
        <v>0</v>
      </c>
      <c r="AC87">
        <v>1671</v>
      </c>
      <c r="AD87">
        <v>2378.6991552</v>
      </c>
      <c r="AE87">
        <v>0.8</v>
      </c>
      <c r="AF87" t="s">
        <v>780</v>
      </c>
      <c r="AG87">
        <v>707.6991552</v>
      </c>
      <c r="AH87">
        <v>0</v>
      </c>
      <c r="AI87" t="s">
        <v>780</v>
      </c>
    </row>
    <row r="88" spans="1:35">
      <c r="A88" t="s">
        <v>809</v>
      </c>
      <c r="B88" t="s">
        <v>782</v>
      </c>
      <c r="C88" s="1">
        <v>330204020</v>
      </c>
      <c r="D88" t="s">
        <v>234</v>
      </c>
      <c r="E88" t="s">
        <v>20</v>
      </c>
      <c r="F88">
        <v>299</v>
      </c>
      <c r="G88">
        <v>414</v>
      </c>
      <c r="H88">
        <v>280</v>
      </c>
      <c r="I88">
        <v>380.88</v>
      </c>
      <c r="J88">
        <v>0.92</v>
      </c>
      <c r="K88">
        <v>2619.8571</v>
      </c>
      <c r="L88">
        <v>100.88</v>
      </c>
      <c r="M88">
        <v>264291.184248</v>
      </c>
      <c r="N88">
        <v>0.360285714285714</v>
      </c>
      <c r="O88">
        <v>241</v>
      </c>
      <c r="P88">
        <v>331.3656</v>
      </c>
      <c r="Q88">
        <v>352</v>
      </c>
      <c r="R88">
        <v>0.87</v>
      </c>
      <c r="S88">
        <v>3283</v>
      </c>
      <c r="T88">
        <v>90.3656</v>
      </c>
      <c r="U88">
        <v>296670.2648</v>
      </c>
      <c r="V88">
        <v>217</v>
      </c>
      <c r="W88">
        <v>294.915384</v>
      </c>
      <c r="X88">
        <v>299</v>
      </c>
      <c r="Y88">
        <v>0.89</v>
      </c>
      <c r="Z88" t="s">
        <v>780</v>
      </c>
      <c r="AA88">
        <v>77.915384</v>
      </c>
      <c r="AB88">
        <v>0</v>
      </c>
      <c r="AC88">
        <v>173</v>
      </c>
      <c r="AD88">
        <v>235.9323072</v>
      </c>
      <c r="AE88">
        <v>0.8</v>
      </c>
      <c r="AF88" t="s">
        <v>780</v>
      </c>
      <c r="AG88">
        <v>62.9323072</v>
      </c>
      <c r="AH88">
        <v>0</v>
      </c>
      <c r="AI88" t="s">
        <v>780</v>
      </c>
    </row>
    <row r="89" spans="1:35">
      <c r="A89" t="s">
        <v>809</v>
      </c>
      <c r="B89" t="s">
        <v>782</v>
      </c>
      <c r="C89" s="1">
        <v>330300007</v>
      </c>
      <c r="D89" t="s">
        <v>235</v>
      </c>
      <c r="E89" t="s">
        <v>20</v>
      </c>
      <c r="F89">
        <v>149</v>
      </c>
      <c r="G89">
        <v>208</v>
      </c>
      <c r="H89">
        <v>143</v>
      </c>
      <c r="I89">
        <v>191.36</v>
      </c>
      <c r="J89">
        <v>0.92</v>
      </c>
      <c r="K89">
        <v>1881.6</v>
      </c>
      <c r="L89">
        <v>48.36</v>
      </c>
      <c r="M89">
        <v>90994.176</v>
      </c>
      <c r="N89">
        <v>0.338181818181818</v>
      </c>
      <c r="O89">
        <v>123</v>
      </c>
      <c r="P89">
        <v>166.4832</v>
      </c>
      <c r="Q89">
        <v>177</v>
      </c>
      <c r="R89">
        <v>0.87</v>
      </c>
      <c r="S89">
        <v>162</v>
      </c>
      <c r="T89">
        <v>43.4832</v>
      </c>
      <c r="U89">
        <v>7044.2784</v>
      </c>
      <c r="V89">
        <v>111</v>
      </c>
      <c r="W89">
        <v>148.170048</v>
      </c>
      <c r="X89">
        <v>150</v>
      </c>
      <c r="Y89">
        <v>0.89</v>
      </c>
      <c r="Z89" t="s">
        <v>780</v>
      </c>
      <c r="AA89">
        <v>37.170048</v>
      </c>
      <c r="AB89">
        <v>0</v>
      </c>
      <c r="AC89">
        <v>88</v>
      </c>
      <c r="AD89">
        <v>118.5360384</v>
      </c>
      <c r="AE89">
        <v>0.8</v>
      </c>
      <c r="AF89" t="s">
        <v>780</v>
      </c>
      <c r="AG89">
        <v>30.5360384</v>
      </c>
      <c r="AH89">
        <v>0</v>
      </c>
      <c r="AI89" t="s">
        <v>780</v>
      </c>
    </row>
    <row r="90" spans="1:35">
      <c r="A90" t="s">
        <v>809</v>
      </c>
      <c r="B90" t="s">
        <v>785</v>
      </c>
      <c r="C90" s="1">
        <v>330300009</v>
      </c>
      <c r="D90" t="s">
        <v>645</v>
      </c>
      <c r="E90" t="s">
        <v>245</v>
      </c>
      <c r="F90">
        <v>1716</v>
      </c>
      <c r="G90" t="s">
        <v>780</v>
      </c>
      <c r="H90">
        <v>1490</v>
      </c>
      <c r="I90">
        <v>1613.04</v>
      </c>
      <c r="J90">
        <v>0.94</v>
      </c>
      <c r="K90">
        <v>759.9</v>
      </c>
      <c r="L90">
        <v>123.04</v>
      </c>
      <c r="M90">
        <v>93498.096</v>
      </c>
      <c r="N90">
        <v>0.0825771812080536</v>
      </c>
      <c r="O90">
        <v>1300</v>
      </c>
      <c r="P90">
        <v>1403.3448</v>
      </c>
      <c r="Q90" t="s">
        <v>780</v>
      </c>
      <c r="R90">
        <v>0.87</v>
      </c>
      <c r="S90">
        <v>235.2</v>
      </c>
      <c r="T90">
        <v>103.3448</v>
      </c>
      <c r="U90">
        <v>24306.69696</v>
      </c>
      <c r="V90">
        <v>1170</v>
      </c>
      <c r="W90">
        <v>1248.976872</v>
      </c>
      <c r="X90" t="s">
        <v>780</v>
      </c>
      <c r="Y90">
        <v>0.89</v>
      </c>
      <c r="Z90" t="s">
        <v>780</v>
      </c>
      <c r="AA90">
        <v>78.976872</v>
      </c>
      <c r="AB90">
        <v>0</v>
      </c>
      <c r="AC90">
        <v>936</v>
      </c>
      <c r="AD90">
        <v>999.1814976</v>
      </c>
      <c r="AE90">
        <v>0.8</v>
      </c>
      <c r="AF90">
        <v>1</v>
      </c>
      <c r="AG90">
        <v>63.1814976000001</v>
      </c>
      <c r="AH90">
        <v>63.1814976000001</v>
      </c>
      <c r="AI90" t="s">
        <v>780</v>
      </c>
    </row>
    <row r="91" spans="1:35">
      <c r="A91" t="s">
        <v>809</v>
      </c>
      <c r="B91" t="s">
        <v>785</v>
      </c>
      <c r="C91" s="1">
        <v>330300010</v>
      </c>
      <c r="D91" t="s">
        <v>644</v>
      </c>
      <c r="E91" t="s">
        <v>20</v>
      </c>
      <c r="F91">
        <v>2145</v>
      </c>
      <c r="G91" t="s">
        <v>780</v>
      </c>
      <c r="H91">
        <v>1870</v>
      </c>
      <c r="I91">
        <v>2016.3</v>
      </c>
      <c r="J91">
        <v>0.94</v>
      </c>
      <c r="K91">
        <v>1417</v>
      </c>
      <c r="L91">
        <v>146.3</v>
      </c>
      <c r="M91">
        <v>207307.1</v>
      </c>
      <c r="N91">
        <v>0.078235294117647</v>
      </c>
      <c r="O91">
        <v>1589.5</v>
      </c>
      <c r="P91">
        <v>1754.181</v>
      </c>
      <c r="Q91" t="s">
        <v>780</v>
      </c>
      <c r="R91">
        <v>0.87</v>
      </c>
      <c r="S91">
        <v>331.9</v>
      </c>
      <c r="T91">
        <v>164.681</v>
      </c>
      <c r="U91">
        <v>54657.6239</v>
      </c>
      <c r="V91">
        <v>1430</v>
      </c>
      <c r="W91">
        <v>1561.22109</v>
      </c>
      <c r="X91" t="s">
        <v>780</v>
      </c>
      <c r="Y91">
        <v>0.89</v>
      </c>
      <c r="Z91" t="s">
        <v>780</v>
      </c>
      <c r="AA91">
        <v>131.22109</v>
      </c>
      <c r="AB91">
        <v>0</v>
      </c>
      <c r="AC91">
        <v>1144</v>
      </c>
      <c r="AD91">
        <v>1248.976872</v>
      </c>
      <c r="AE91">
        <v>0.8</v>
      </c>
      <c r="AF91">
        <v>1</v>
      </c>
      <c r="AG91">
        <v>104.976872</v>
      </c>
      <c r="AH91">
        <v>104.976872</v>
      </c>
      <c r="AI91" t="s">
        <v>780</v>
      </c>
    </row>
    <row r="92" spans="1:35">
      <c r="A92" t="s">
        <v>809</v>
      </c>
      <c r="B92" t="s">
        <v>782</v>
      </c>
      <c r="C92" s="1">
        <v>330300011</v>
      </c>
      <c r="D92" t="s">
        <v>237</v>
      </c>
      <c r="E92" t="s">
        <v>20</v>
      </c>
      <c r="F92">
        <v>2948</v>
      </c>
      <c r="G92">
        <v>4102</v>
      </c>
      <c r="H92">
        <v>2500</v>
      </c>
      <c r="I92">
        <v>3773.84</v>
      </c>
      <c r="J92">
        <v>0.92</v>
      </c>
      <c r="K92">
        <v>176.5</v>
      </c>
      <c r="L92">
        <v>1273.84</v>
      </c>
      <c r="M92">
        <v>224832.76</v>
      </c>
      <c r="N92">
        <v>0.509536</v>
      </c>
      <c r="O92">
        <v>2100</v>
      </c>
      <c r="P92">
        <v>3283.2408</v>
      </c>
      <c r="Q92">
        <v>3487</v>
      </c>
      <c r="R92">
        <v>0.87</v>
      </c>
      <c r="S92">
        <v>33.5</v>
      </c>
      <c r="T92">
        <v>1183.2408</v>
      </c>
      <c r="U92">
        <v>39638.5668</v>
      </c>
      <c r="V92">
        <v>1935</v>
      </c>
      <c r="W92">
        <v>2922.084312</v>
      </c>
      <c r="X92">
        <v>2964</v>
      </c>
      <c r="Y92">
        <v>0.89</v>
      </c>
      <c r="Z92" t="s">
        <v>780</v>
      </c>
      <c r="AA92">
        <v>987.084312</v>
      </c>
      <c r="AB92">
        <v>0</v>
      </c>
      <c r="AC92">
        <v>1548</v>
      </c>
      <c r="AD92">
        <v>2337.6674496</v>
      </c>
      <c r="AE92">
        <v>0.8</v>
      </c>
      <c r="AF92" t="s">
        <v>780</v>
      </c>
      <c r="AG92">
        <v>789.6674496</v>
      </c>
      <c r="AH92">
        <v>0</v>
      </c>
      <c r="AI92" t="s">
        <v>780</v>
      </c>
    </row>
    <row r="93" spans="1:35">
      <c r="A93" t="s">
        <v>809</v>
      </c>
      <c r="B93" t="s">
        <v>782</v>
      </c>
      <c r="C93" s="1">
        <v>330300012</v>
      </c>
      <c r="D93" t="s">
        <v>238</v>
      </c>
      <c r="E93" t="s">
        <v>20</v>
      </c>
      <c r="F93">
        <v>3768</v>
      </c>
      <c r="G93">
        <v>5383</v>
      </c>
      <c r="H93">
        <v>3300</v>
      </c>
      <c r="I93">
        <v>4952.36</v>
      </c>
      <c r="J93">
        <v>0.92</v>
      </c>
      <c r="K93">
        <v>6</v>
      </c>
      <c r="L93">
        <v>1652.36</v>
      </c>
      <c r="M93">
        <v>9914.16</v>
      </c>
      <c r="N93">
        <v>0.500715151515152</v>
      </c>
      <c r="O93">
        <v>2838</v>
      </c>
      <c r="P93">
        <v>4308.5532</v>
      </c>
      <c r="Q93">
        <v>4576</v>
      </c>
      <c r="R93">
        <v>0.87</v>
      </c>
      <c r="S93">
        <v>3</v>
      </c>
      <c r="T93">
        <v>1470.5532</v>
      </c>
      <c r="U93">
        <v>4411.6596</v>
      </c>
      <c r="V93">
        <v>2554</v>
      </c>
      <c r="W93">
        <v>3834.612348</v>
      </c>
      <c r="X93">
        <v>3889</v>
      </c>
      <c r="Y93">
        <v>0.89</v>
      </c>
      <c r="Z93" t="s">
        <v>780</v>
      </c>
      <c r="AA93">
        <v>1280.612348</v>
      </c>
      <c r="AB93">
        <v>0</v>
      </c>
      <c r="AC93">
        <v>2043</v>
      </c>
      <c r="AD93">
        <v>3067.6898784</v>
      </c>
      <c r="AE93">
        <v>0.8</v>
      </c>
      <c r="AF93" t="s">
        <v>780</v>
      </c>
      <c r="AG93">
        <v>1024.6898784</v>
      </c>
      <c r="AH93">
        <v>0</v>
      </c>
      <c r="AI93" t="s">
        <v>780</v>
      </c>
    </row>
    <row r="94" spans="1:35">
      <c r="A94" t="s">
        <v>809</v>
      </c>
      <c r="B94" t="s">
        <v>782</v>
      </c>
      <c r="C94" s="1">
        <v>330300018</v>
      </c>
      <c r="D94" t="s">
        <v>240</v>
      </c>
      <c r="E94" t="s">
        <v>20</v>
      </c>
      <c r="F94">
        <v>2860</v>
      </c>
      <c r="G94">
        <v>3329</v>
      </c>
      <c r="H94">
        <v>2860</v>
      </c>
      <c r="I94">
        <v>3062.68</v>
      </c>
      <c r="J94">
        <v>0.92</v>
      </c>
      <c r="K94">
        <v>5</v>
      </c>
      <c r="L94">
        <v>202.68</v>
      </c>
      <c r="M94">
        <v>1013.4</v>
      </c>
      <c r="N94">
        <v>0.0708671328671329</v>
      </c>
      <c r="O94">
        <v>2460</v>
      </c>
      <c r="P94">
        <v>2664.5316</v>
      </c>
      <c r="Q94">
        <v>2830</v>
      </c>
      <c r="R94">
        <v>0.87</v>
      </c>
      <c r="S94">
        <v>1</v>
      </c>
      <c r="T94">
        <v>204.5316</v>
      </c>
      <c r="U94">
        <v>204.5316</v>
      </c>
      <c r="V94">
        <v>2214</v>
      </c>
      <c r="W94">
        <v>2371.433124</v>
      </c>
      <c r="X94">
        <v>2405</v>
      </c>
      <c r="Y94">
        <v>0.89</v>
      </c>
      <c r="Z94" t="s">
        <v>780</v>
      </c>
      <c r="AA94">
        <v>157.433124</v>
      </c>
      <c r="AB94">
        <v>0</v>
      </c>
      <c r="AC94">
        <v>1770</v>
      </c>
      <c r="AD94">
        <v>1897.1464992</v>
      </c>
      <c r="AE94">
        <v>0.8</v>
      </c>
      <c r="AF94" t="s">
        <v>780</v>
      </c>
      <c r="AG94">
        <v>127.1464992</v>
      </c>
      <c r="AH94">
        <v>0</v>
      </c>
      <c r="AI94" t="s">
        <v>780</v>
      </c>
    </row>
    <row r="95" spans="1:35">
      <c r="A95" t="s">
        <v>809</v>
      </c>
      <c r="B95" t="s">
        <v>785</v>
      </c>
      <c r="C95" s="1">
        <v>330401001</v>
      </c>
      <c r="D95" t="s">
        <v>659</v>
      </c>
      <c r="E95" t="s">
        <v>780</v>
      </c>
      <c r="F95">
        <v>299</v>
      </c>
      <c r="G95" t="s">
        <v>780</v>
      </c>
      <c r="H95">
        <v>282</v>
      </c>
      <c r="I95">
        <v>299</v>
      </c>
      <c r="J95">
        <v>1</v>
      </c>
      <c r="K95">
        <v>807.01</v>
      </c>
      <c r="L95">
        <v>17</v>
      </c>
      <c r="M95">
        <v>13719.17</v>
      </c>
      <c r="N95">
        <v>0.0602836879432624</v>
      </c>
      <c r="O95">
        <v>242.52</v>
      </c>
      <c r="P95">
        <v>260.13</v>
      </c>
      <c r="Q95" t="s">
        <v>780</v>
      </c>
      <c r="R95">
        <v>0.87</v>
      </c>
      <c r="S95">
        <v>816.9</v>
      </c>
      <c r="T95">
        <v>17.61</v>
      </c>
      <c r="U95">
        <v>14385.609</v>
      </c>
      <c r="V95">
        <v>218.268</v>
      </c>
      <c r="W95">
        <v>231.5157</v>
      </c>
      <c r="X95" t="s">
        <v>780</v>
      </c>
      <c r="Y95">
        <v>0.89</v>
      </c>
      <c r="Z95">
        <v>4</v>
      </c>
      <c r="AA95">
        <v>13.2477</v>
      </c>
      <c r="AB95">
        <v>52.9908</v>
      </c>
      <c r="AC95">
        <v>174.6144</v>
      </c>
      <c r="AD95">
        <v>185.21256</v>
      </c>
      <c r="AE95">
        <v>0.8</v>
      </c>
      <c r="AF95">
        <v>144</v>
      </c>
      <c r="AG95">
        <v>10.59816</v>
      </c>
      <c r="AH95">
        <v>1526.13504000001</v>
      </c>
      <c r="AI95" t="s">
        <v>780</v>
      </c>
    </row>
    <row r="96" spans="1:35">
      <c r="A96" t="s">
        <v>809</v>
      </c>
      <c r="B96" t="s">
        <v>785</v>
      </c>
      <c r="C96" s="1">
        <v>330401008</v>
      </c>
      <c r="D96" t="s">
        <v>661</v>
      </c>
      <c r="E96" t="s">
        <v>780</v>
      </c>
      <c r="F96">
        <v>747</v>
      </c>
      <c r="G96" t="s">
        <v>780</v>
      </c>
      <c r="H96">
        <v>712</v>
      </c>
      <c r="I96">
        <v>747</v>
      </c>
      <c r="J96">
        <v>1</v>
      </c>
      <c r="K96">
        <v>1</v>
      </c>
      <c r="L96">
        <v>35</v>
      </c>
      <c r="M96">
        <v>35</v>
      </c>
      <c r="N96">
        <v>0.0491573033707866</v>
      </c>
      <c r="O96">
        <v>612.32</v>
      </c>
      <c r="P96">
        <v>649.89</v>
      </c>
      <c r="Q96" t="s">
        <v>780</v>
      </c>
      <c r="R96">
        <v>0.87</v>
      </c>
      <c r="S96">
        <v>8.7</v>
      </c>
      <c r="T96">
        <v>37.5699999999999</v>
      </c>
      <c r="U96">
        <v>326.858999999999</v>
      </c>
      <c r="V96">
        <v>551.088</v>
      </c>
      <c r="W96">
        <v>578.4021</v>
      </c>
      <c r="X96" t="s">
        <v>780</v>
      </c>
      <c r="Y96">
        <v>0.89</v>
      </c>
      <c r="Z96">
        <v>0</v>
      </c>
      <c r="AA96">
        <v>27.3141000000001</v>
      </c>
      <c r="AB96">
        <v>0</v>
      </c>
      <c r="AC96">
        <v>440</v>
      </c>
      <c r="AD96">
        <v>462.72168</v>
      </c>
      <c r="AE96">
        <v>0.8</v>
      </c>
      <c r="AF96">
        <v>0</v>
      </c>
      <c r="AG96">
        <v>22.72168</v>
      </c>
      <c r="AH96">
        <v>0</v>
      </c>
      <c r="AI96" t="s">
        <v>780</v>
      </c>
    </row>
    <row r="97" spans="1:35">
      <c r="A97" t="s">
        <v>809</v>
      </c>
      <c r="B97" t="s">
        <v>782</v>
      </c>
      <c r="C97" s="1">
        <v>330401009</v>
      </c>
      <c r="D97" t="s">
        <v>242</v>
      </c>
      <c r="E97" t="s">
        <v>20</v>
      </c>
      <c r="F97">
        <v>299</v>
      </c>
      <c r="G97">
        <v>356</v>
      </c>
      <c r="H97">
        <v>282</v>
      </c>
      <c r="I97">
        <v>327.52</v>
      </c>
      <c r="J97">
        <v>0.92</v>
      </c>
      <c r="K97">
        <v>2.5</v>
      </c>
      <c r="L97">
        <v>45.52</v>
      </c>
      <c r="M97">
        <v>113.8</v>
      </c>
      <c r="N97">
        <v>0.161418439716312</v>
      </c>
      <c r="O97">
        <v>243</v>
      </c>
      <c r="P97">
        <v>284.9424</v>
      </c>
      <c r="Q97">
        <v>303</v>
      </c>
      <c r="R97">
        <v>0.87</v>
      </c>
      <c r="S97">
        <v>9</v>
      </c>
      <c r="T97">
        <v>41.9424</v>
      </c>
      <c r="U97">
        <v>377.4816</v>
      </c>
      <c r="V97">
        <v>218</v>
      </c>
      <c r="W97">
        <v>253.598736</v>
      </c>
      <c r="X97">
        <v>257</v>
      </c>
      <c r="Y97">
        <v>0.89</v>
      </c>
      <c r="Z97" t="s">
        <v>780</v>
      </c>
      <c r="AA97">
        <v>35.598736</v>
      </c>
      <c r="AB97">
        <v>0</v>
      </c>
      <c r="AC97">
        <v>173</v>
      </c>
      <c r="AD97">
        <v>202.8789888</v>
      </c>
      <c r="AE97">
        <v>0.8</v>
      </c>
      <c r="AF97">
        <v>4</v>
      </c>
      <c r="AG97">
        <v>29.8789888</v>
      </c>
      <c r="AH97">
        <v>119.5159552</v>
      </c>
      <c r="AI97" t="s">
        <v>780</v>
      </c>
    </row>
    <row r="98" spans="1:35">
      <c r="A98" t="s">
        <v>809</v>
      </c>
      <c r="B98" t="s">
        <v>785</v>
      </c>
      <c r="C98" s="1">
        <v>330402004</v>
      </c>
      <c r="D98" t="s">
        <v>655</v>
      </c>
      <c r="E98" t="s">
        <v>780</v>
      </c>
      <c r="F98">
        <v>448</v>
      </c>
      <c r="G98" t="s">
        <v>780</v>
      </c>
      <c r="H98">
        <v>435</v>
      </c>
      <c r="I98">
        <v>448</v>
      </c>
      <c r="J98">
        <v>1</v>
      </c>
      <c r="K98">
        <v>19.2</v>
      </c>
      <c r="L98">
        <v>13</v>
      </c>
      <c r="M98">
        <v>249.6</v>
      </c>
      <c r="N98">
        <v>0.0298850574712644</v>
      </c>
      <c r="O98">
        <v>374.1</v>
      </c>
      <c r="P98">
        <v>389.76</v>
      </c>
      <c r="Q98" t="s">
        <v>780</v>
      </c>
      <c r="R98">
        <v>0.87</v>
      </c>
      <c r="S98">
        <v>50.5</v>
      </c>
      <c r="T98">
        <v>15.66</v>
      </c>
      <c r="U98">
        <v>790.829999999998</v>
      </c>
      <c r="V98">
        <v>336.69</v>
      </c>
      <c r="W98">
        <v>346.8864</v>
      </c>
      <c r="X98" t="s">
        <v>780</v>
      </c>
      <c r="Y98">
        <v>0.89</v>
      </c>
      <c r="Z98">
        <v>0</v>
      </c>
      <c r="AA98">
        <v>10.1964</v>
      </c>
      <c r="AB98">
        <v>0</v>
      </c>
      <c r="AC98">
        <v>269</v>
      </c>
      <c r="AD98">
        <v>277.50912</v>
      </c>
      <c r="AE98">
        <v>0.8</v>
      </c>
      <c r="AF98">
        <v>0</v>
      </c>
      <c r="AG98">
        <v>8.50912</v>
      </c>
      <c r="AH98">
        <v>0</v>
      </c>
      <c r="AI98" t="s">
        <v>780</v>
      </c>
    </row>
    <row r="99" spans="1:35">
      <c r="A99" t="s">
        <v>809</v>
      </c>
      <c r="B99" t="s">
        <v>785</v>
      </c>
      <c r="C99" s="1">
        <v>330402007</v>
      </c>
      <c r="D99" t="s">
        <v>657</v>
      </c>
      <c r="E99" t="s">
        <v>780</v>
      </c>
      <c r="F99">
        <v>747</v>
      </c>
      <c r="G99" t="s">
        <v>780</v>
      </c>
      <c r="H99">
        <v>712</v>
      </c>
      <c r="I99">
        <v>747</v>
      </c>
      <c r="J99">
        <v>1</v>
      </c>
      <c r="K99">
        <v>13</v>
      </c>
      <c r="L99">
        <v>35</v>
      </c>
      <c r="M99">
        <v>455</v>
      </c>
      <c r="N99">
        <v>0.0491573033707866</v>
      </c>
      <c r="O99">
        <v>612.32</v>
      </c>
      <c r="P99">
        <v>649.89</v>
      </c>
      <c r="Q99" t="s">
        <v>780</v>
      </c>
      <c r="R99">
        <v>0.87</v>
      </c>
      <c r="S99">
        <v>166.5</v>
      </c>
      <c r="T99">
        <v>37.5699999999999</v>
      </c>
      <c r="U99">
        <v>6255.40499999999</v>
      </c>
      <c r="V99">
        <v>551.088</v>
      </c>
      <c r="W99">
        <v>578.4021</v>
      </c>
      <c r="X99" t="s">
        <v>780</v>
      </c>
      <c r="Y99">
        <v>0.89</v>
      </c>
      <c r="Z99">
        <v>1</v>
      </c>
      <c r="AA99">
        <v>27.3141000000001</v>
      </c>
      <c r="AB99">
        <v>27.3141000000001</v>
      </c>
      <c r="AC99">
        <v>440</v>
      </c>
      <c r="AD99">
        <v>462.72168</v>
      </c>
      <c r="AE99">
        <v>0.8</v>
      </c>
      <c r="AF99">
        <v>0</v>
      </c>
      <c r="AG99">
        <v>22.72168</v>
      </c>
      <c r="AH99">
        <v>0</v>
      </c>
      <c r="AI99" t="s">
        <v>780</v>
      </c>
    </row>
    <row r="100" spans="1:35">
      <c r="A100" t="s">
        <v>809</v>
      </c>
      <c r="B100" t="s">
        <v>782</v>
      </c>
      <c r="C100" s="1">
        <v>330402009</v>
      </c>
      <c r="D100" t="s">
        <v>243</v>
      </c>
      <c r="E100" t="s">
        <v>245</v>
      </c>
      <c r="F100">
        <v>448</v>
      </c>
      <c r="G100">
        <v>527</v>
      </c>
      <c r="H100">
        <v>435</v>
      </c>
      <c r="I100">
        <v>484.84</v>
      </c>
      <c r="J100">
        <v>0.92</v>
      </c>
      <c r="K100">
        <v>112</v>
      </c>
      <c r="L100">
        <v>49.84</v>
      </c>
      <c r="M100">
        <v>5582.08</v>
      </c>
      <c r="N100">
        <v>0.114574712643678</v>
      </c>
      <c r="O100">
        <v>374</v>
      </c>
      <c r="P100">
        <v>421.8108</v>
      </c>
      <c r="Q100">
        <v>448</v>
      </c>
      <c r="R100">
        <v>0.87</v>
      </c>
      <c r="S100">
        <v>8.5</v>
      </c>
      <c r="T100">
        <v>47.8108</v>
      </c>
      <c r="U100">
        <v>406.3918</v>
      </c>
      <c r="V100">
        <v>337</v>
      </c>
      <c r="W100">
        <v>375.411612</v>
      </c>
      <c r="X100">
        <v>381</v>
      </c>
      <c r="Y100">
        <v>0.89</v>
      </c>
      <c r="Z100" t="s">
        <v>780</v>
      </c>
      <c r="AA100">
        <v>38.411612</v>
      </c>
      <c r="AB100">
        <v>0</v>
      </c>
      <c r="AC100">
        <v>269</v>
      </c>
      <c r="AD100">
        <v>300.3292896</v>
      </c>
      <c r="AE100">
        <v>0.8</v>
      </c>
      <c r="AF100" t="s">
        <v>780</v>
      </c>
      <c r="AG100">
        <v>31.3292896</v>
      </c>
      <c r="AH100">
        <v>0</v>
      </c>
      <c r="AI100" t="s">
        <v>780</v>
      </c>
    </row>
    <row r="101" spans="1:35">
      <c r="A101" t="s">
        <v>809</v>
      </c>
      <c r="B101" t="s">
        <v>782</v>
      </c>
      <c r="C101" s="1">
        <v>330403002</v>
      </c>
      <c r="D101" t="s">
        <v>247</v>
      </c>
      <c r="E101" t="s">
        <v>20</v>
      </c>
      <c r="F101">
        <v>299</v>
      </c>
      <c r="G101">
        <v>358</v>
      </c>
      <c r="H101">
        <v>282</v>
      </c>
      <c r="I101">
        <v>329.36</v>
      </c>
      <c r="J101">
        <v>0.92</v>
      </c>
      <c r="K101">
        <v>41</v>
      </c>
      <c r="L101">
        <v>47.36</v>
      </c>
      <c r="M101">
        <v>1941.76</v>
      </c>
      <c r="N101">
        <v>0.167943262411347</v>
      </c>
      <c r="O101">
        <v>243</v>
      </c>
      <c r="P101">
        <v>286.5432</v>
      </c>
      <c r="Q101">
        <v>304</v>
      </c>
      <c r="R101">
        <v>0.87</v>
      </c>
      <c r="S101">
        <v>60</v>
      </c>
      <c r="T101">
        <v>43.5432</v>
      </c>
      <c r="U101">
        <v>2612.592</v>
      </c>
      <c r="V101">
        <v>218</v>
      </c>
      <c r="W101">
        <v>255.023448</v>
      </c>
      <c r="X101">
        <v>259</v>
      </c>
      <c r="Y101">
        <v>0.89</v>
      </c>
      <c r="Z101" t="s">
        <v>780</v>
      </c>
      <c r="AA101">
        <v>37.023448</v>
      </c>
      <c r="AB101">
        <v>0</v>
      </c>
      <c r="AC101">
        <v>174</v>
      </c>
      <c r="AD101">
        <v>204.0187584</v>
      </c>
      <c r="AE101">
        <v>0.8</v>
      </c>
      <c r="AF101">
        <v>38.5</v>
      </c>
      <c r="AG101">
        <v>30.0187584</v>
      </c>
      <c r="AH101">
        <v>1155.7221984</v>
      </c>
      <c r="AI101" t="s">
        <v>780</v>
      </c>
    </row>
    <row r="102" spans="1:35">
      <c r="A102" t="s">
        <v>809</v>
      </c>
      <c r="B102" t="s">
        <v>785</v>
      </c>
      <c r="C102" s="1">
        <v>330404007</v>
      </c>
      <c r="D102" t="s">
        <v>665</v>
      </c>
      <c r="E102" t="s">
        <v>780</v>
      </c>
      <c r="F102">
        <v>299</v>
      </c>
      <c r="G102" t="s">
        <v>780</v>
      </c>
      <c r="H102">
        <v>282</v>
      </c>
      <c r="I102">
        <v>299</v>
      </c>
      <c r="J102">
        <v>1</v>
      </c>
      <c r="K102">
        <v>387.5</v>
      </c>
      <c r="L102">
        <v>17</v>
      </c>
      <c r="M102">
        <v>6587.5</v>
      </c>
      <c r="N102">
        <v>0.0602836879432624</v>
      </c>
      <c r="O102">
        <v>242.52</v>
      </c>
      <c r="P102">
        <v>260.13</v>
      </c>
      <c r="Q102" t="s">
        <v>780</v>
      </c>
      <c r="R102">
        <v>0.87</v>
      </c>
      <c r="S102">
        <v>618.9</v>
      </c>
      <c r="T102">
        <v>17.61</v>
      </c>
      <c r="U102">
        <v>10898.829</v>
      </c>
      <c r="V102">
        <v>218.268</v>
      </c>
      <c r="W102">
        <v>231.5157</v>
      </c>
      <c r="X102" t="s">
        <v>780</v>
      </c>
      <c r="Y102">
        <v>0.89</v>
      </c>
      <c r="Z102">
        <v>9</v>
      </c>
      <c r="AA102">
        <v>13.2477</v>
      </c>
      <c r="AB102">
        <v>119.2293</v>
      </c>
      <c r="AC102">
        <v>174</v>
      </c>
      <c r="AD102">
        <v>185.21256</v>
      </c>
      <c r="AE102">
        <v>0.8</v>
      </c>
      <c r="AF102">
        <v>28</v>
      </c>
      <c r="AG102">
        <v>11.21256</v>
      </c>
      <c r="AH102">
        <v>313.951680000001</v>
      </c>
      <c r="AI102" t="s">
        <v>780</v>
      </c>
    </row>
    <row r="103" spans="1:35">
      <c r="A103" t="s">
        <v>809</v>
      </c>
      <c r="B103" t="s">
        <v>782</v>
      </c>
      <c r="C103" s="1">
        <v>330405009</v>
      </c>
      <c r="D103" t="s">
        <v>251</v>
      </c>
      <c r="E103" t="s">
        <v>20</v>
      </c>
      <c r="F103">
        <v>897</v>
      </c>
      <c r="G103">
        <v>1062</v>
      </c>
      <c r="H103">
        <v>845</v>
      </c>
      <c r="I103">
        <v>977.04</v>
      </c>
      <c r="J103">
        <v>0.92</v>
      </c>
      <c r="K103" t="s">
        <v>780</v>
      </c>
      <c r="L103">
        <v>132.04</v>
      </c>
      <c r="M103">
        <v>0</v>
      </c>
      <c r="N103">
        <v>0.156260355029586</v>
      </c>
      <c r="O103">
        <v>727</v>
      </c>
      <c r="P103">
        <v>850.0248</v>
      </c>
      <c r="Q103">
        <v>903</v>
      </c>
      <c r="R103">
        <v>0.87</v>
      </c>
      <c r="S103" t="s">
        <v>780</v>
      </c>
      <c r="T103">
        <v>123.0248</v>
      </c>
      <c r="U103">
        <v>0</v>
      </c>
      <c r="V103">
        <v>654</v>
      </c>
      <c r="W103">
        <v>756.522072</v>
      </c>
      <c r="X103">
        <v>767</v>
      </c>
      <c r="Y103">
        <v>0.89</v>
      </c>
      <c r="Z103" t="s">
        <v>780</v>
      </c>
      <c r="AA103">
        <v>102.522072</v>
      </c>
      <c r="AB103">
        <v>0</v>
      </c>
      <c r="AC103">
        <v>523</v>
      </c>
      <c r="AD103">
        <v>605.2176576</v>
      </c>
      <c r="AE103">
        <v>0.8</v>
      </c>
      <c r="AF103" t="s">
        <v>780</v>
      </c>
      <c r="AG103">
        <v>82.2176576000001</v>
      </c>
      <c r="AH103">
        <v>0</v>
      </c>
      <c r="AI103" t="s">
        <v>780</v>
      </c>
    </row>
    <row r="104" spans="1:35">
      <c r="A104" t="s">
        <v>809</v>
      </c>
      <c r="B104" t="s">
        <v>782</v>
      </c>
      <c r="C104" s="1">
        <v>330405012</v>
      </c>
      <c r="D104" t="s">
        <v>253</v>
      </c>
      <c r="E104" t="s">
        <v>20</v>
      </c>
      <c r="F104">
        <v>897</v>
      </c>
      <c r="G104">
        <v>1020</v>
      </c>
      <c r="H104">
        <v>845</v>
      </c>
      <c r="I104">
        <v>938.4</v>
      </c>
      <c r="J104">
        <v>0.92</v>
      </c>
      <c r="K104">
        <v>391.2</v>
      </c>
      <c r="L104">
        <v>93.4000000000001</v>
      </c>
      <c r="M104">
        <v>36538.08</v>
      </c>
      <c r="N104">
        <v>0.110532544378698</v>
      </c>
      <c r="O104">
        <v>727</v>
      </c>
      <c r="P104">
        <v>816.408</v>
      </c>
      <c r="Q104">
        <v>867</v>
      </c>
      <c r="R104">
        <v>0.87</v>
      </c>
      <c r="S104">
        <v>78</v>
      </c>
      <c r="T104">
        <v>89.4080000000001</v>
      </c>
      <c r="U104">
        <v>6973.82400000001</v>
      </c>
      <c r="V104">
        <v>654</v>
      </c>
      <c r="W104">
        <v>726.60312</v>
      </c>
      <c r="X104">
        <v>737</v>
      </c>
      <c r="Y104">
        <v>0.89</v>
      </c>
      <c r="Z104" t="s">
        <v>780</v>
      </c>
      <c r="AA104">
        <v>72.6031200000001</v>
      </c>
      <c r="AB104">
        <v>0</v>
      </c>
      <c r="AC104">
        <v>523</v>
      </c>
      <c r="AD104">
        <v>581.282496</v>
      </c>
      <c r="AE104">
        <v>0.8</v>
      </c>
      <c r="AF104">
        <v>14</v>
      </c>
      <c r="AG104">
        <v>58.2824960000002</v>
      </c>
      <c r="AH104">
        <v>815.954944000002</v>
      </c>
      <c r="AI104" t="s">
        <v>780</v>
      </c>
    </row>
    <row r="105" spans="1:35">
      <c r="A105" t="s">
        <v>809</v>
      </c>
      <c r="B105" t="s">
        <v>782</v>
      </c>
      <c r="C105" s="1">
        <v>330405013</v>
      </c>
      <c r="D105" t="s">
        <v>254</v>
      </c>
      <c r="E105" t="s">
        <v>20</v>
      </c>
      <c r="F105">
        <v>930</v>
      </c>
      <c r="G105">
        <v>1121</v>
      </c>
      <c r="H105">
        <v>810</v>
      </c>
      <c r="I105">
        <v>1031.32</v>
      </c>
      <c r="J105">
        <v>0.92</v>
      </c>
      <c r="K105">
        <v>167.5</v>
      </c>
      <c r="L105">
        <v>221.32</v>
      </c>
      <c r="M105">
        <v>37071.1</v>
      </c>
      <c r="N105">
        <v>0.273234567901234</v>
      </c>
      <c r="O105">
        <v>689</v>
      </c>
      <c r="P105">
        <v>897.2484</v>
      </c>
      <c r="Q105">
        <v>953</v>
      </c>
      <c r="R105">
        <v>0.87</v>
      </c>
      <c r="S105">
        <v>175.4</v>
      </c>
      <c r="T105">
        <v>208.2484</v>
      </c>
      <c r="U105">
        <v>36526.76936</v>
      </c>
      <c r="V105">
        <v>619</v>
      </c>
      <c r="W105">
        <v>798.551076</v>
      </c>
      <c r="X105">
        <v>810</v>
      </c>
      <c r="Y105">
        <v>0.89</v>
      </c>
      <c r="Z105" t="s">
        <v>780</v>
      </c>
      <c r="AA105">
        <v>179.551076</v>
      </c>
      <c r="AB105">
        <v>0</v>
      </c>
      <c r="AC105">
        <v>495</v>
      </c>
      <c r="AD105">
        <v>638.8408608</v>
      </c>
      <c r="AE105">
        <v>0.8</v>
      </c>
      <c r="AF105" t="s">
        <v>780</v>
      </c>
      <c r="AG105">
        <v>143.8408608</v>
      </c>
      <c r="AH105">
        <v>0</v>
      </c>
      <c r="AI105" t="s">
        <v>780</v>
      </c>
    </row>
    <row r="106" spans="1:35">
      <c r="A106" t="s">
        <v>809</v>
      </c>
      <c r="B106" t="s">
        <v>782</v>
      </c>
      <c r="C106" s="1">
        <v>330406002</v>
      </c>
      <c r="D106" t="s">
        <v>257</v>
      </c>
      <c r="E106" t="s">
        <v>20</v>
      </c>
      <c r="F106">
        <v>822</v>
      </c>
      <c r="G106">
        <v>979</v>
      </c>
      <c r="H106">
        <v>740</v>
      </c>
      <c r="I106">
        <v>900.68</v>
      </c>
      <c r="J106">
        <v>0.92</v>
      </c>
      <c r="K106">
        <v>3.5</v>
      </c>
      <c r="L106">
        <v>160.68</v>
      </c>
      <c r="M106">
        <v>562.38</v>
      </c>
      <c r="N106">
        <v>0.217135135135135</v>
      </c>
      <c r="O106">
        <v>636</v>
      </c>
      <c r="P106">
        <v>783.5916</v>
      </c>
      <c r="Q106">
        <v>832</v>
      </c>
      <c r="R106">
        <v>0.87</v>
      </c>
      <c r="S106">
        <v>3.5</v>
      </c>
      <c r="T106">
        <v>147.5916</v>
      </c>
      <c r="U106">
        <v>516.5706</v>
      </c>
      <c r="V106">
        <v>573</v>
      </c>
      <c r="W106">
        <v>697.396524</v>
      </c>
      <c r="X106">
        <v>707</v>
      </c>
      <c r="Y106">
        <v>0.89</v>
      </c>
      <c r="Z106" t="s">
        <v>780</v>
      </c>
      <c r="AA106">
        <v>124.396524</v>
      </c>
      <c r="AB106">
        <v>0</v>
      </c>
      <c r="AC106">
        <v>458</v>
      </c>
      <c r="AD106">
        <v>557.9172192</v>
      </c>
      <c r="AE106">
        <v>0.8</v>
      </c>
      <c r="AF106" t="s">
        <v>780</v>
      </c>
      <c r="AG106">
        <v>99.9172192000001</v>
      </c>
      <c r="AH106">
        <v>0</v>
      </c>
      <c r="AI106" t="s">
        <v>780</v>
      </c>
    </row>
    <row r="107" spans="1:35">
      <c r="A107" t="s">
        <v>809</v>
      </c>
      <c r="B107" t="s">
        <v>782</v>
      </c>
      <c r="C107" s="1" t="s">
        <v>818</v>
      </c>
      <c r="D107" t="s">
        <v>819</v>
      </c>
      <c r="E107" t="s">
        <v>20</v>
      </c>
      <c r="F107">
        <v>1068.6</v>
      </c>
      <c r="G107">
        <v>1272.7</v>
      </c>
      <c r="H107">
        <v>962</v>
      </c>
      <c r="I107">
        <v>1170.884</v>
      </c>
      <c r="J107">
        <v>0.92</v>
      </c>
      <c r="K107" t="s">
        <v>780</v>
      </c>
      <c r="L107">
        <v>208.884</v>
      </c>
      <c r="M107">
        <v>0</v>
      </c>
      <c r="N107">
        <v>0.217135135135135</v>
      </c>
      <c r="O107">
        <v>826.8</v>
      </c>
      <c r="P107">
        <v>1018.66908</v>
      </c>
      <c r="Q107">
        <v>1081.6</v>
      </c>
      <c r="R107">
        <v>0.87</v>
      </c>
      <c r="S107" t="s">
        <v>780</v>
      </c>
      <c r="T107">
        <v>191.86908</v>
      </c>
      <c r="U107">
        <v>0</v>
      </c>
      <c r="V107">
        <v>744.9</v>
      </c>
      <c r="W107">
        <v>906.6154812</v>
      </c>
      <c r="X107">
        <v>919.1</v>
      </c>
      <c r="Y107">
        <v>0.89</v>
      </c>
      <c r="Z107" t="s">
        <v>780</v>
      </c>
      <c r="AA107">
        <v>161.7154812</v>
      </c>
      <c r="AB107">
        <v>0</v>
      </c>
      <c r="AC107">
        <v>595.4</v>
      </c>
      <c r="AD107">
        <v>725.29238496</v>
      </c>
      <c r="AE107">
        <v>0.8</v>
      </c>
      <c r="AF107" t="s">
        <v>780</v>
      </c>
      <c r="AG107">
        <v>129.89238496</v>
      </c>
      <c r="AH107">
        <v>0</v>
      </c>
      <c r="AI107" t="s">
        <v>780</v>
      </c>
    </row>
    <row r="108" spans="1:35">
      <c r="A108" t="s">
        <v>809</v>
      </c>
      <c r="B108" t="s">
        <v>782</v>
      </c>
      <c r="C108" s="1">
        <v>330406006</v>
      </c>
      <c r="D108" t="s">
        <v>259</v>
      </c>
      <c r="E108" t="s">
        <v>20</v>
      </c>
      <c r="F108">
        <v>1170</v>
      </c>
      <c r="G108">
        <v>1482</v>
      </c>
      <c r="H108">
        <v>1120</v>
      </c>
      <c r="I108">
        <v>1363.44</v>
      </c>
      <c r="J108">
        <v>0.92</v>
      </c>
      <c r="K108">
        <v>9</v>
      </c>
      <c r="L108">
        <v>243.44</v>
      </c>
      <c r="M108">
        <v>2190.96</v>
      </c>
      <c r="N108">
        <v>0.217357142857143</v>
      </c>
      <c r="O108">
        <v>952</v>
      </c>
      <c r="P108">
        <v>1186.1928</v>
      </c>
      <c r="Q108">
        <v>1260</v>
      </c>
      <c r="R108">
        <v>0.87</v>
      </c>
      <c r="S108" t="s">
        <v>780</v>
      </c>
      <c r="T108">
        <v>234.1928</v>
      </c>
      <c r="U108">
        <v>0</v>
      </c>
      <c r="V108">
        <v>856</v>
      </c>
      <c r="W108">
        <v>1055.711592</v>
      </c>
      <c r="X108">
        <v>1071</v>
      </c>
      <c r="Y108">
        <v>0.89</v>
      </c>
      <c r="Z108" t="s">
        <v>780</v>
      </c>
      <c r="AA108">
        <v>199.711592</v>
      </c>
      <c r="AB108">
        <v>0</v>
      </c>
      <c r="AC108">
        <v>684</v>
      </c>
      <c r="AD108">
        <v>844.5692736</v>
      </c>
      <c r="AE108">
        <v>0.8</v>
      </c>
      <c r="AF108" t="s">
        <v>780</v>
      </c>
      <c r="AG108">
        <v>160.5692736</v>
      </c>
      <c r="AH108">
        <v>0</v>
      </c>
      <c r="AI108" t="s">
        <v>780</v>
      </c>
    </row>
    <row r="109" spans="1:35">
      <c r="A109" t="s">
        <v>809</v>
      </c>
      <c r="B109" t="s">
        <v>782</v>
      </c>
      <c r="C109" s="1">
        <v>330406007</v>
      </c>
      <c r="D109" t="s">
        <v>262</v>
      </c>
      <c r="E109" t="s">
        <v>20</v>
      </c>
      <c r="F109">
        <v>1144</v>
      </c>
      <c r="G109">
        <v>1366</v>
      </c>
      <c r="H109">
        <v>1000</v>
      </c>
      <c r="I109">
        <v>1256.72</v>
      </c>
      <c r="J109">
        <v>0.92</v>
      </c>
      <c r="K109">
        <v>4</v>
      </c>
      <c r="L109">
        <v>256.72</v>
      </c>
      <c r="M109">
        <v>1026.88</v>
      </c>
      <c r="N109">
        <v>0.25672</v>
      </c>
      <c r="O109">
        <v>850</v>
      </c>
      <c r="P109">
        <v>1093.3464</v>
      </c>
      <c r="Q109">
        <v>1161</v>
      </c>
      <c r="R109">
        <v>0.87</v>
      </c>
      <c r="S109">
        <v>2.25</v>
      </c>
      <c r="T109">
        <v>243.3464</v>
      </c>
      <c r="U109">
        <v>547.5294</v>
      </c>
      <c r="V109">
        <v>765</v>
      </c>
      <c r="W109">
        <v>973.078296</v>
      </c>
      <c r="X109">
        <v>987</v>
      </c>
      <c r="Y109">
        <v>0.89</v>
      </c>
      <c r="Z109">
        <v>80</v>
      </c>
      <c r="AA109">
        <v>208.078296</v>
      </c>
      <c r="AB109">
        <v>16646.26368</v>
      </c>
      <c r="AC109">
        <v>612</v>
      </c>
      <c r="AD109">
        <v>778.4626368</v>
      </c>
      <c r="AE109">
        <v>0.8</v>
      </c>
      <c r="AF109">
        <v>25</v>
      </c>
      <c r="AG109">
        <v>166.4626368</v>
      </c>
      <c r="AH109">
        <v>4161.56592</v>
      </c>
      <c r="AI109" t="s">
        <v>780</v>
      </c>
    </row>
    <row r="110" spans="1:35">
      <c r="A110" t="s">
        <v>809</v>
      </c>
      <c r="B110" t="s">
        <v>782</v>
      </c>
      <c r="C110" s="1">
        <v>330406008</v>
      </c>
      <c r="D110" t="s">
        <v>263</v>
      </c>
      <c r="E110" t="s">
        <v>20</v>
      </c>
      <c r="F110">
        <v>747</v>
      </c>
      <c r="G110">
        <v>916</v>
      </c>
      <c r="H110">
        <v>712</v>
      </c>
      <c r="I110">
        <v>842.72</v>
      </c>
      <c r="J110">
        <v>0.92</v>
      </c>
      <c r="K110" t="s">
        <v>780</v>
      </c>
      <c r="L110">
        <v>130.72</v>
      </c>
      <c r="M110">
        <v>0</v>
      </c>
      <c r="N110">
        <v>0.183595505617978</v>
      </c>
      <c r="O110">
        <v>612</v>
      </c>
      <c r="P110">
        <v>733.1664</v>
      </c>
      <c r="Q110">
        <v>779</v>
      </c>
      <c r="R110">
        <v>0.87</v>
      </c>
      <c r="S110">
        <v>1.5</v>
      </c>
      <c r="T110">
        <v>121.1664</v>
      </c>
      <c r="U110">
        <v>181.7496</v>
      </c>
      <c r="V110">
        <v>551</v>
      </c>
      <c r="W110">
        <v>652.518096</v>
      </c>
      <c r="X110">
        <v>662</v>
      </c>
      <c r="Y110">
        <v>0.89</v>
      </c>
      <c r="Z110">
        <v>93</v>
      </c>
      <c r="AA110">
        <v>101.518096</v>
      </c>
      <c r="AB110">
        <v>9441.182928</v>
      </c>
      <c r="AC110">
        <v>440</v>
      </c>
      <c r="AD110">
        <v>522.0144768</v>
      </c>
      <c r="AE110">
        <v>0.8</v>
      </c>
      <c r="AF110" t="s">
        <v>780</v>
      </c>
      <c r="AG110">
        <v>82.0144768</v>
      </c>
      <c r="AH110">
        <v>0</v>
      </c>
      <c r="AI110" t="s">
        <v>780</v>
      </c>
    </row>
    <row r="111" spans="1:35">
      <c r="A111" t="s">
        <v>809</v>
      </c>
      <c r="B111" t="s">
        <v>782</v>
      </c>
      <c r="C111" s="1">
        <v>330406009</v>
      </c>
      <c r="D111" t="s">
        <v>266</v>
      </c>
      <c r="E111" t="s">
        <v>20</v>
      </c>
      <c r="F111">
        <v>598</v>
      </c>
      <c r="G111">
        <v>710</v>
      </c>
      <c r="H111">
        <v>565</v>
      </c>
      <c r="I111">
        <v>653.2</v>
      </c>
      <c r="J111">
        <v>0.92</v>
      </c>
      <c r="K111">
        <v>5</v>
      </c>
      <c r="L111">
        <v>88.2</v>
      </c>
      <c r="M111">
        <v>441</v>
      </c>
      <c r="N111">
        <v>0.156106194690266</v>
      </c>
      <c r="O111">
        <v>486</v>
      </c>
      <c r="P111">
        <v>568.284</v>
      </c>
      <c r="Q111">
        <v>604</v>
      </c>
      <c r="R111">
        <v>0.87</v>
      </c>
      <c r="S111" t="s">
        <v>780</v>
      </c>
      <c r="T111">
        <v>82.284</v>
      </c>
      <c r="U111">
        <v>0</v>
      </c>
      <c r="V111">
        <v>437</v>
      </c>
      <c r="W111">
        <v>505.77276</v>
      </c>
      <c r="X111">
        <v>513</v>
      </c>
      <c r="Y111">
        <v>0.89</v>
      </c>
      <c r="Z111" t="s">
        <v>780</v>
      </c>
      <c r="AA111">
        <v>68.77276</v>
      </c>
      <c r="AB111">
        <v>0</v>
      </c>
      <c r="AC111">
        <v>349</v>
      </c>
      <c r="AD111">
        <v>404.618208</v>
      </c>
      <c r="AE111">
        <v>0.8</v>
      </c>
      <c r="AF111" t="s">
        <v>780</v>
      </c>
      <c r="AG111">
        <v>55.618208</v>
      </c>
      <c r="AH111">
        <v>0</v>
      </c>
      <c r="AI111" t="s">
        <v>780</v>
      </c>
    </row>
    <row r="112" spans="1:35">
      <c r="A112" t="s">
        <v>809</v>
      </c>
      <c r="B112" t="s">
        <v>782</v>
      </c>
      <c r="C112" s="1">
        <v>330406019</v>
      </c>
      <c r="D112" t="s">
        <v>267</v>
      </c>
      <c r="E112" t="s">
        <v>20</v>
      </c>
      <c r="F112">
        <v>1430</v>
      </c>
      <c r="G112">
        <v>1695</v>
      </c>
      <c r="H112">
        <v>1250</v>
      </c>
      <c r="I112">
        <v>1559.4</v>
      </c>
      <c r="J112">
        <v>0.92</v>
      </c>
      <c r="K112">
        <v>26.5</v>
      </c>
      <c r="L112">
        <v>309.4</v>
      </c>
      <c r="M112">
        <v>8199.1</v>
      </c>
      <c r="N112">
        <v>0.24752</v>
      </c>
      <c r="O112">
        <v>1063</v>
      </c>
      <c r="P112">
        <v>1356.678</v>
      </c>
      <c r="Q112">
        <v>1441</v>
      </c>
      <c r="R112">
        <v>0.87</v>
      </c>
      <c r="S112">
        <v>14</v>
      </c>
      <c r="T112">
        <v>293.678</v>
      </c>
      <c r="U112">
        <v>4111.492</v>
      </c>
      <c r="V112">
        <v>956</v>
      </c>
      <c r="W112">
        <v>1207.44342</v>
      </c>
      <c r="X112">
        <v>1225</v>
      </c>
      <c r="Y112">
        <v>0.89</v>
      </c>
      <c r="Z112" t="s">
        <v>780</v>
      </c>
      <c r="AA112">
        <v>251.44342</v>
      </c>
      <c r="AB112">
        <v>0</v>
      </c>
      <c r="AC112">
        <v>764</v>
      </c>
      <c r="AD112">
        <v>965.954736</v>
      </c>
      <c r="AE112">
        <v>0.8</v>
      </c>
      <c r="AF112" t="s">
        <v>780</v>
      </c>
      <c r="AG112">
        <v>201.954736</v>
      </c>
      <c r="AH112">
        <v>0</v>
      </c>
      <c r="AI112" t="s">
        <v>780</v>
      </c>
    </row>
    <row r="113" spans="1:35">
      <c r="A113" t="s">
        <v>809</v>
      </c>
      <c r="B113" t="s">
        <v>782</v>
      </c>
      <c r="C113" s="1">
        <v>330407001</v>
      </c>
      <c r="D113" t="s">
        <v>269</v>
      </c>
      <c r="E113" t="s">
        <v>20</v>
      </c>
      <c r="F113">
        <v>448</v>
      </c>
      <c r="G113">
        <v>532</v>
      </c>
      <c r="H113">
        <v>427</v>
      </c>
      <c r="I113">
        <v>489.44</v>
      </c>
      <c r="J113">
        <v>0.92</v>
      </c>
      <c r="K113">
        <v>1328.5</v>
      </c>
      <c r="L113">
        <v>62.44</v>
      </c>
      <c r="M113">
        <v>82951.54</v>
      </c>
      <c r="N113">
        <v>0.146229508196721</v>
      </c>
      <c r="O113">
        <v>367</v>
      </c>
      <c r="P113">
        <v>425.8128</v>
      </c>
      <c r="Q113">
        <v>452</v>
      </c>
      <c r="R113">
        <v>0.87</v>
      </c>
      <c r="S113">
        <v>637.2</v>
      </c>
      <c r="T113">
        <v>58.8128</v>
      </c>
      <c r="U113">
        <v>37475.51616</v>
      </c>
      <c r="V113">
        <v>330</v>
      </c>
      <c r="W113">
        <v>378.973392</v>
      </c>
      <c r="X113">
        <v>384</v>
      </c>
      <c r="Y113">
        <v>0.89</v>
      </c>
      <c r="Z113" t="s">
        <v>780</v>
      </c>
      <c r="AA113">
        <v>48.973392</v>
      </c>
      <c r="AB113">
        <v>0</v>
      </c>
      <c r="AC113">
        <v>264</v>
      </c>
      <c r="AD113">
        <v>303.1787136</v>
      </c>
      <c r="AE113">
        <v>0.8</v>
      </c>
      <c r="AF113" t="s">
        <v>780</v>
      </c>
      <c r="AG113">
        <v>39.1787136</v>
      </c>
      <c r="AH113">
        <v>0</v>
      </c>
      <c r="AI113" t="s">
        <v>780</v>
      </c>
    </row>
    <row r="114" spans="1:35">
      <c r="A114" t="s">
        <v>809</v>
      </c>
      <c r="B114" t="s">
        <v>782</v>
      </c>
      <c r="C114" s="1">
        <v>330407002</v>
      </c>
      <c r="D114" t="s">
        <v>271</v>
      </c>
      <c r="E114" t="s">
        <v>20</v>
      </c>
      <c r="F114">
        <v>2145</v>
      </c>
      <c r="G114">
        <v>2557</v>
      </c>
      <c r="H114">
        <v>1950</v>
      </c>
      <c r="I114">
        <v>2352.44</v>
      </c>
      <c r="J114">
        <v>0.92</v>
      </c>
      <c r="K114">
        <v>348</v>
      </c>
      <c r="L114">
        <v>402.44</v>
      </c>
      <c r="M114">
        <v>140049.12</v>
      </c>
      <c r="N114">
        <v>0.206379487179487</v>
      </c>
      <c r="O114">
        <v>1750</v>
      </c>
      <c r="P114">
        <v>2046.6228</v>
      </c>
      <c r="Q114">
        <v>2173</v>
      </c>
      <c r="R114">
        <v>0.87</v>
      </c>
      <c r="S114">
        <v>58.7</v>
      </c>
      <c r="T114">
        <v>296.6228</v>
      </c>
      <c r="U114">
        <v>17411.75836</v>
      </c>
      <c r="V114">
        <v>1575</v>
      </c>
      <c r="W114">
        <v>1821.494292</v>
      </c>
      <c r="X114">
        <v>1847</v>
      </c>
      <c r="Y114">
        <v>0.89</v>
      </c>
      <c r="Z114" t="s">
        <v>780</v>
      </c>
      <c r="AA114">
        <v>246.494292</v>
      </c>
      <c r="AB114">
        <v>0</v>
      </c>
      <c r="AC114">
        <v>1260</v>
      </c>
      <c r="AD114">
        <v>1457.1954336</v>
      </c>
      <c r="AE114">
        <v>0.8</v>
      </c>
      <c r="AF114" t="s">
        <v>780</v>
      </c>
      <c r="AG114">
        <v>197.1954336</v>
      </c>
      <c r="AH114">
        <v>0</v>
      </c>
      <c r="AI114" t="s">
        <v>780</v>
      </c>
    </row>
    <row r="115" spans="1:35">
      <c r="A115" t="s">
        <v>809</v>
      </c>
      <c r="B115" t="s">
        <v>782</v>
      </c>
      <c r="C115" s="1">
        <v>330407008</v>
      </c>
      <c r="D115" t="s">
        <v>274</v>
      </c>
      <c r="E115" t="s">
        <v>20</v>
      </c>
      <c r="F115">
        <v>1287</v>
      </c>
      <c r="G115">
        <v>1372</v>
      </c>
      <c r="H115">
        <v>1120</v>
      </c>
      <c r="I115">
        <v>1262.24</v>
      </c>
      <c r="J115">
        <v>0.92</v>
      </c>
      <c r="K115">
        <v>143.5</v>
      </c>
      <c r="L115">
        <v>142.24</v>
      </c>
      <c r="M115">
        <v>20411.44</v>
      </c>
      <c r="N115">
        <v>0.127</v>
      </c>
      <c r="O115">
        <v>950</v>
      </c>
      <c r="P115">
        <v>1098.1488</v>
      </c>
      <c r="Q115">
        <v>1166</v>
      </c>
      <c r="R115">
        <v>0.87</v>
      </c>
      <c r="S115" t="s">
        <v>780</v>
      </c>
      <c r="T115">
        <v>148.1488</v>
      </c>
      <c r="U115">
        <v>0</v>
      </c>
      <c r="V115">
        <v>855</v>
      </c>
      <c r="W115">
        <v>977.352432</v>
      </c>
      <c r="X115">
        <v>991</v>
      </c>
      <c r="Y115">
        <v>0.89</v>
      </c>
      <c r="Z115" t="s">
        <v>780</v>
      </c>
      <c r="AA115">
        <v>122.352432</v>
      </c>
      <c r="AB115">
        <v>0</v>
      </c>
      <c r="AC115">
        <v>684</v>
      </c>
      <c r="AD115">
        <v>781.8819456</v>
      </c>
      <c r="AE115">
        <v>0.8</v>
      </c>
      <c r="AF115" t="s">
        <v>780</v>
      </c>
      <c r="AG115">
        <v>97.8819456</v>
      </c>
      <c r="AH115">
        <v>0</v>
      </c>
      <c r="AI115" t="s">
        <v>780</v>
      </c>
    </row>
    <row r="116" spans="1:35">
      <c r="A116" t="s">
        <v>809</v>
      </c>
      <c r="B116" t="s">
        <v>782</v>
      </c>
      <c r="C116" s="1">
        <v>330407009</v>
      </c>
      <c r="D116" t="s">
        <v>275</v>
      </c>
      <c r="E116" t="s">
        <v>20</v>
      </c>
      <c r="F116">
        <v>1300</v>
      </c>
      <c r="G116">
        <v>1430</v>
      </c>
      <c r="H116">
        <v>1250</v>
      </c>
      <c r="I116">
        <v>1315.6</v>
      </c>
      <c r="J116">
        <v>0.92</v>
      </c>
      <c r="K116">
        <v>0.5</v>
      </c>
      <c r="L116">
        <v>65.6000000000001</v>
      </c>
      <c r="M116">
        <v>32.8000000000001</v>
      </c>
      <c r="N116">
        <v>0.0524800000000001</v>
      </c>
      <c r="O116">
        <v>1063</v>
      </c>
      <c r="P116">
        <v>1144.572</v>
      </c>
      <c r="Q116">
        <v>1216</v>
      </c>
      <c r="R116">
        <v>0.87</v>
      </c>
      <c r="S116" t="s">
        <v>780</v>
      </c>
      <c r="T116">
        <v>81.5720000000001</v>
      </c>
      <c r="U116">
        <v>0</v>
      </c>
      <c r="V116">
        <v>956</v>
      </c>
      <c r="W116">
        <v>1018.66908</v>
      </c>
      <c r="X116">
        <v>1033</v>
      </c>
      <c r="Y116">
        <v>0.89</v>
      </c>
      <c r="Z116" t="s">
        <v>780</v>
      </c>
      <c r="AA116">
        <v>62.6690800000001</v>
      </c>
      <c r="AB116">
        <v>0</v>
      </c>
      <c r="AC116">
        <v>764</v>
      </c>
      <c r="AD116">
        <v>814.935264</v>
      </c>
      <c r="AE116">
        <v>0.8</v>
      </c>
      <c r="AF116" t="s">
        <v>780</v>
      </c>
      <c r="AG116">
        <v>50.9352640000002</v>
      </c>
      <c r="AH116">
        <v>0</v>
      </c>
      <c r="AI116" t="s">
        <v>780</v>
      </c>
    </row>
    <row r="117" spans="1:35">
      <c r="A117" t="s">
        <v>809</v>
      </c>
      <c r="B117" t="s">
        <v>785</v>
      </c>
      <c r="C117" s="1">
        <v>330408001</v>
      </c>
      <c r="D117" t="s">
        <v>662</v>
      </c>
      <c r="E117" t="s">
        <v>780</v>
      </c>
      <c r="F117">
        <v>598</v>
      </c>
      <c r="G117" t="s">
        <v>780</v>
      </c>
      <c r="H117">
        <v>565</v>
      </c>
      <c r="I117">
        <v>598</v>
      </c>
      <c r="J117">
        <v>1</v>
      </c>
      <c r="K117">
        <v>38</v>
      </c>
      <c r="L117">
        <v>33</v>
      </c>
      <c r="M117">
        <v>1254</v>
      </c>
      <c r="N117">
        <v>0.0584070796460177</v>
      </c>
      <c r="O117">
        <v>485.9</v>
      </c>
      <c r="P117">
        <v>520.26</v>
      </c>
      <c r="Q117" t="s">
        <v>780</v>
      </c>
      <c r="R117">
        <v>0.87</v>
      </c>
      <c r="S117">
        <v>5</v>
      </c>
      <c r="T117">
        <v>34.36</v>
      </c>
      <c r="U117">
        <v>171.8</v>
      </c>
      <c r="V117">
        <v>437.31</v>
      </c>
      <c r="W117">
        <v>463.0314</v>
      </c>
      <c r="X117" t="s">
        <v>780</v>
      </c>
      <c r="Y117">
        <v>0.89</v>
      </c>
      <c r="Z117">
        <v>0</v>
      </c>
      <c r="AA117">
        <v>25.7214</v>
      </c>
      <c r="AB117">
        <v>0</v>
      </c>
      <c r="AC117">
        <v>349</v>
      </c>
      <c r="AD117">
        <v>370.42512</v>
      </c>
      <c r="AE117">
        <v>0.8</v>
      </c>
      <c r="AF117">
        <v>0</v>
      </c>
      <c r="AG117">
        <v>21.42512</v>
      </c>
      <c r="AH117">
        <v>0</v>
      </c>
      <c r="AI117" t="s">
        <v>780</v>
      </c>
    </row>
    <row r="118" spans="1:35">
      <c r="A118" t="s">
        <v>809</v>
      </c>
      <c r="B118" t="s">
        <v>782</v>
      </c>
      <c r="C118" s="1">
        <v>330409008</v>
      </c>
      <c r="D118" t="s">
        <v>277</v>
      </c>
      <c r="E118" t="s">
        <v>20</v>
      </c>
      <c r="F118">
        <v>598</v>
      </c>
      <c r="G118">
        <v>740</v>
      </c>
      <c r="H118">
        <v>565</v>
      </c>
      <c r="I118">
        <v>680.8</v>
      </c>
      <c r="J118">
        <v>0.92</v>
      </c>
      <c r="K118">
        <v>43</v>
      </c>
      <c r="L118">
        <v>115.8</v>
      </c>
      <c r="M118">
        <v>4979.4</v>
      </c>
      <c r="N118">
        <v>0.204955752212389</v>
      </c>
      <c r="O118">
        <v>486</v>
      </c>
      <c r="P118">
        <v>592.296</v>
      </c>
      <c r="Q118">
        <v>629</v>
      </c>
      <c r="R118">
        <v>0.87</v>
      </c>
      <c r="S118">
        <v>25.7</v>
      </c>
      <c r="T118">
        <v>106.296</v>
      </c>
      <c r="U118">
        <v>2731.8072</v>
      </c>
      <c r="V118">
        <v>437</v>
      </c>
      <c r="W118">
        <v>527.14344</v>
      </c>
      <c r="X118">
        <v>535</v>
      </c>
      <c r="Y118">
        <v>0.89</v>
      </c>
      <c r="Z118" t="s">
        <v>780</v>
      </c>
      <c r="AA118">
        <v>90.1434400000001</v>
      </c>
      <c r="AB118">
        <v>0</v>
      </c>
      <c r="AC118">
        <v>349</v>
      </c>
      <c r="AD118">
        <v>421.714752</v>
      </c>
      <c r="AE118">
        <v>0.8</v>
      </c>
      <c r="AF118" t="s">
        <v>780</v>
      </c>
      <c r="AG118">
        <v>72.7147520000001</v>
      </c>
      <c r="AH118">
        <v>0</v>
      </c>
      <c r="AI118" t="s">
        <v>780</v>
      </c>
    </row>
    <row r="119" spans="1:35">
      <c r="A119" t="s">
        <v>809</v>
      </c>
      <c r="B119" t="s">
        <v>782</v>
      </c>
      <c r="C119" s="1">
        <v>330501002</v>
      </c>
      <c r="D119" t="s">
        <v>279</v>
      </c>
      <c r="E119" t="s">
        <v>245</v>
      </c>
      <c r="F119">
        <v>44</v>
      </c>
      <c r="G119">
        <v>53</v>
      </c>
      <c r="H119">
        <v>42</v>
      </c>
      <c r="I119">
        <v>48.76</v>
      </c>
      <c r="J119">
        <v>0.92</v>
      </c>
      <c r="K119">
        <v>3095.7095</v>
      </c>
      <c r="L119">
        <v>6.76000000000001</v>
      </c>
      <c r="M119">
        <v>20926.99622</v>
      </c>
      <c r="N119">
        <v>0.160952380952381</v>
      </c>
      <c r="O119">
        <v>36</v>
      </c>
      <c r="P119">
        <v>42.4212</v>
      </c>
      <c r="Q119">
        <v>45</v>
      </c>
      <c r="R119">
        <v>0.87</v>
      </c>
      <c r="S119">
        <v>12263.65</v>
      </c>
      <c r="T119">
        <v>6.42120000000001</v>
      </c>
      <c r="U119">
        <v>78747.3493800001</v>
      </c>
      <c r="V119">
        <v>32.5</v>
      </c>
      <c r="W119">
        <v>37.754868</v>
      </c>
      <c r="X119">
        <v>38</v>
      </c>
      <c r="Y119">
        <v>0.89</v>
      </c>
      <c r="Z119">
        <v>83</v>
      </c>
      <c r="AA119">
        <v>5.25486800000001</v>
      </c>
      <c r="AB119">
        <v>436.154044000001</v>
      </c>
      <c r="AC119">
        <v>26</v>
      </c>
      <c r="AD119">
        <v>30.2038944</v>
      </c>
      <c r="AE119">
        <v>0.8</v>
      </c>
      <c r="AF119">
        <v>675</v>
      </c>
      <c r="AG119">
        <v>4.20389440000001</v>
      </c>
      <c r="AH119">
        <v>2837.62872000001</v>
      </c>
      <c r="AI119" t="s">
        <v>780</v>
      </c>
    </row>
    <row r="120" spans="1:35">
      <c r="A120" t="s">
        <v>809</v>
      </c>
      <c r="B120" t="s">
        <v>782</v>
      </c>
      <c r="C120" s="1">
        <v>330502014</v>
      </c>
      <c r="D120" t="s">
        <v>280</v>
      </c>
      <c r="E120" t="s">
        <v>20</v>
      </c>
      <c r="F120">
        <v>910</v>
      </c>
      <c r="G120">
        <v>1160</v>
      </c>
      <c r="H120">
        <v>870</v>
      </c>
      <c r="I120">
        <v>1067.2</v>
      </c>
      <c r="J120">
        <v>0.92</v>
      </c>
      <c r="K120" t="s">
        <v>780</v>
      </c>
      <c r="L120">
        <v>197.2</v>
      </c>
      <c r="M120">
        <v>0</v>
      </c>
      <c r="N120">
        <v>0.226666666666667</v>
      </c>
      <c r="O120">
        <v>740</v>
      </c>
      <c r="P120">
        <v>928.464</v>
      </c>
      <c r="Q120">
        <v>986</v>
      </c>
      <c r="R120">
        <v>0.87</v>
      </c>
      <c r="S120" t="s">
        <v>780</v>
      </c>
      <c r="T120">
        <v>188.464</v>
      </c>
      <c r="U120">
        <v>0</v>
      </c>
      <c r="V120">
        <v>665</v>
      </c>
      <c r="W120">
        <v>826.33296</v>
      </c>
      <c r="X120">
        <v>838</v>
      </c>
      <c r="Y120">
        <v>0.89</v>
      </c>
      <c r="Z120" t="s">
        <v>780</v>
      </c>
      <c r="AA120">
        <v>161.33296</v>
      </c>
      <c r="AB120">
        <v>0</v>
      </c>
      <c r="AC120">
        <v>532</v>
      </c>
      <c r="AD120">
        <v>661.066368</v>
      </c>
      <c r="AE120">
        <v>0.8</v>
      </c>
      <c r="AF120" t="s">
        <v>780</v>
      </c>
      <c r="AG120">
        <v>129.066368</v>
      </c>
      <c r="AH120">
        <v>0</v>
      </c>
      <c r="AI120" t="s">
        <v>780</v>
      </c>
    </row>
    <row r="121" spans="1:35">
      <c r="A121" t="s">
        <v>809</v>
      </c>
      <c r="B121" t="s">
        <v>782</v>
      </c>
      <c r="C121" s="1">
        <v>330503002</v>
      </c>
      <c r="D121" t="s">
        <v>282</v>
      </c>
      <c r="E121" t="s">
        <v>20</v>
      </c>
      <c r="F121">
        <v>1235</v>
      </c>
      <c r="G121">
        <v>1426</v>
      </c>
      <c r="H121">
        <v>1180</v>
      </c>
      <c r="I121">
        <v>1311.92</v>
      </c>
      <c r="J121">
        <v>0.92</v>
      </c>
      <c r="K121">
        <v>0.5</v>
      </c>
      <c r="L121">
        <v>131.92</v>
      </c>
      <c r="M121">
        <v>65.96</v>
      </c>
      <c r="N121">
        <v>0.111796610169492</v>
      </c>
      <c r="O121">
        <v>1003</v>
      </c>
      <c r="P121">
        <v>1141.3704</v>
      </c>
      <c r="Q121">
        <v>1212</v>
      </c>
      <c r="R121">
        <v>0.87</v>
      </c>
      <c r="S121" t="s">
        <v>780</v>
      </c>
      <c r="T121">
        <v>138.3704</v>
      </c>
      <c r="U121">
        <v>0</v>
      </c>
      <c r="V121">
        <v>902</v>
      </c>
      <c r="W121">
        <v>1015.819656</v>
      </c>
      <c r="X121">
        <v>1030</v>
      </c>
      <c r="Y121">
        <v>0.89</v>
      </c>
      <c r="Z121" t="s">
        <v>780</v>
      </c>
      <c r="AA121">
        <v>113.819656</v>
      </c>
      <c r="AB121">
        <v>0</v>
      </c>
      <c r="AC121">
        <v>721</v>
      </c>
      <c r="AD121">
        <v>812.6557248</v>
      </c>
      <c r="AE121">
        <v>0.8</v>
      </c>
      <c r="AF121" t="s">
        <v>780</v>
      </c>
      <c r="AG121">
        <v>91.6557248</v>
      </c>
      <c r="AH121">
        <v>0</v>
      </c>
      <c r="AI121" t="s">
        <v>780</v>
      </c>
    </row>
    <row r="122" spans="1:35">
      <c r="A122" t="s">
        <v>809</v>
      </c>
      <c r="B122" t="s">
        <v>782</v>
      </c>
      <c r="C122" s="1">
        <v>330601007</v>
      </c>
      <c r="D122" t="s">
        <v>284</v>
      </c>
      <c r="E122" t="s">
        <v>20</v>
      </c>
      <c r="F122">
        <v>299</v>
      </c>
      <c r="G122">
        <v>405</v>
      </c>
      <c r="H122">
        <v>282</v>
      </c>
      <c r="I122">
        <v>372.6</v>
      </c>
      <c r="J122">
        <v>0.92</v>
      </c>
      <c r="K122">
        <v>299.7358</v>
      </c>
      <c r="L122">
        <v>90.6</v>
      </c>
      <c r="M122">
        <v>27156.06348</v>
      </c>
      <c r="N122">
        <v>0.321276595744681</v>
      </c>
      <c r="O122">
        <v>243</v>
      </c>
      <c r="P122">
        <v>324.162</v>
      </c>
      <c r="Q122">
        <v>344</v>
      </c>
      <c r="R122">
        <v>0.87</v>
      </c>
      <c r="S122">
        <v>679.8</v>
      </c>
      <c r="T122">
        <v>81.162</v>
      </c>
      <c r="U122">
        <v>55173.9276</v>
      </c>
      <c r="V122">
        <v>218</v>
      </c>
      <c r="W122">
        <v>288.50418</v>
      </c>
      <c r="X122">
        <v>293</v>
      </c>
      <c r="Y122">
        <v>0.89</v>
      </c>
      <c r="Z122" t="s">
        <v>780</v>
      </c>
      <c r="AA122">
        <v>70.50418</v>
      </c>
      <c r="AB122">
        <v>0</v>
      </c>
      <c r="AC122">
        <v>175</v>
      </c>
      <c r="AD122">
        <v>230.803344</v>
      </c>
      <c r="AE122">
        <v>0.8</v>
      </c>
      <c r="AF122">
        <v>39</v>
      </c>
      <c r="AG122">
        <v>55.803344</v>
      </c>
      <c r="AH122">
        <v>2176.330416</v>
      </c>
      <c r="AI122" t="s">
        <v>780</v>
      </c>
    </row>
    <row r="123" spans="1:35">
      <c r="A123" t="s">
        <v>809</v>
      </c>
      <c r="B123" t="s">
        <v>785</v>
      </c>
      <c r="C123" s="1">
        <v>330601012</v>
      </c>
      <c r="D123" t="s">
        <v>667</v>
      </c>
      <c r="E123" t="s">
        <v>780</v>
      </c>
      <c r="F123">
        <v>598</v>
      </c>
      <c r="G123" t="s">
        <v>780</v>
      </c>
      <c r="H123">
        <v>565</v>
      </c>
      <c r="I123">
        <v>598</v>
      </c>
      <c r="J123">
        <v>1</v>
      </c>
      <c r="K123">
        <v>193.1</v>
      </c>
      <c r="L123">
        <v>33</v>
      </c>
      <c r="M123">
        <v>6372.3</v>
      </c>
      <c r="N123">
        <v>0.0584070796460177</v>
      </c>
      <c r="O123">
        <v>485.9</v>
      </c>
      <c r="P123">
        <v>520.26</v>
      </c>
      <c r="Q123" t="s">
        <v>780</v>
      </c>
      <c r="R123">
        <v>0.87</v>
      </c>
      <c r="S123">
        <v>417.22</v>
      </c>
      <c r="T123">
        <v>34.36</v>
      </c>
      <c r="U123">
        <v>14335.6792</v>
      </c>
      <c r="V123">
        <v>437.31</v>
      </c>
      <c r="W123">
        <v>463.0314</v>
      </c>
      <c r="X123" t="s">
        <v>780</v>
      </c>
      <c r="Y123">
        <v>0.89</v>
      </c>
      <c r="Z123">
        <v>4</v>
      </c>
      <c r="AA123">
        <v>25.7214</v>
      </c>
      <c r="AB123">
        <v>102.8856</v>
      </c>
      <c r="AC123">
        <v>349</v>
      </c>
      <c r="AD123">
        <v>370.42512</v>
      </c>
      <c r="AE123">
        <v>0.8</v>
      </c>
      <c r="AF123">
        <v>58</v>
      </c>
      <c r="AG123">
        <v>21.42512</v>
      </c>
      <c r="AH123">
        <v>1242.65696</v>
      </c>
      <c r="AI123" t="s">
        <v>780</v>
      </c>
    </row>
    <row r="124" spans="1:35">
      <c r="A124" t="s">
        <v>809</v>
      </c>
      <c r="B124" t="s">
        <v>782</v>
      </c>
      <c r="C124" s="1">
        <v>330601021</v>
      </c>
      <c r="D124" t="s">
        <v>285</v>
      </c>
      <c r="E124" t="s">
        <v>20</v>
      </c>
      <c r="F124">
        <v>1430</v>
      </c>
      <c r="G124">
        <v>1884</v>
      </c>
      <c r="H124">
        <v>1250</v>
      </c>
      <c r="I124">
        <v>1733.28</v>
      </c>
      <c r="J124">
        <v>0.92</v>
      </c>
      <c r="K124">
        <v>61.9</v>
      </c>
      <c r="L124">
        <v>483.28</v>
      </c>
      <c r="M124">
        <v>29915.032</v>
      </c>
      <c r="N124">
        <v>0.386624</v>
      </c>
      <c r="O124">
        <v>1063</v>
      </c>
      <c r="P124">
        <v>1507.9536</v>
      </c>
      <c r="Q124">
        <v>1601</v>
      </c>
      <c r="R124">
        <v>0.87</v>
      </c>
      <c r="S124">
        <v>45.5</v>
      </c>
      <c r="T124">
        <v>444.9536</v>
      </c>
      <c r="U124">
        <v>20245.3888</v>
      </c>
      <c r="V124">
        <v>956</v>
      </c>
      <c r="W124">
        <v>1342.078704</v>
      </c>
      <c r="X124">
        <v>1361</v>
      </c>
      <c r="Y124">
        <v>0.89</v>
      </c>
      <c r="Z124" t="s">
        <v>780</v>
      </c>
      <c r="AA124">
        <v>386.078704</v>
      </c>
      <c r="AB124">
        <v>0</v>
      </c>
      <c r="AC124">
        <v>764</v>
      </c>
      <c r="AD124">
        <v>1073.6629632</v>
      </c>
      <c r="AE124">
        <v>0.8</v>
      </c>
      <c r="AF124" t="s">
        <v>780</v>
      </c>
      <c r="AG124">
        <v>309.6629632</v>
      </c>
      <c r="AH124">
        <v>0</v>
      </c>
      <c r="AI124" t="s">
        <v>780</v>
      </c>
    </row>
    <row r="125" spans="1:35">
      <c r="A125" t="s">
        <v>809</v>
      </c>
      <c r="B125" t="s">
        <v>782</v>
      </c>
      <c r="C125" s="1">
        <v>330602001</v>
      </c>
      <c r="D125" t="s">
        <v>286</v>
      </c>
      <c r="E125" t="s">
        <v>20</v>
      </c>
      <c r="F125">
        <v>747</v>
      </c>
      <c r="G125">
        <v>857</v>
      </c>
      <c r="H125">
        <v>712</v>
      </c>
      <c r="I125">
        <v>788.44</v>
      </c>
      <c r="J125">
        <v>0.92</v>
      </c>
      <c r="K125">
        <v>74</v>
      </c>
      <c r="L125">
        <v>76.4400000000001</v>
      </c>
      <c r="M125">
        <v>5656.56</v>
      </c>
      <c r="N125">
        <v>0.107359550561798</v>
      </c>
      <c r="O125">
        <v>612</v>
      </c>
      <c r="P125">
        <v>685.9428</v>
      </c>
      <c r="Q125">
        <v>728</v>
      </c>
      <c r="R125">
        <v>0.87</v>
      </c>
      <c r="S125">
        <v>10.9</v>
      </c>
      <c r="T125">
        <v>73.9428</v>
      </c>
      <c r="U125">
        <v>805.97652</v>
      </c>
      <c r="V125">
        <v>551</v>
      </c>
      <c r="W125">
        <v>610.489092</v>
      </c>
      <c r="X125">
        <v>619</v>
      </c>
      <c r="Y125">
        <v>0.89</v>
      </c>
      <c r="Z125">
        <v>10</v>
      </c>
      <c r="AA125">
        <v>59.489092</v>
      </c>
      <c r="AB125">
        <v>594.89092</v>
      </c>
      <c r="AC125">
        <v>440</v>
      </c>
      <c r="AD125">
        <v>488.3912736</v>
      </c>
      <c r="AE125">
        <v>0.8</v>
      </c>
      <c r="AF125">
        <v>1</v>
      </c>
      <c r="AG125">
        <v>48.3912736</v>
      </c>
      <c r="AH125">
        <v>48.3912736</v>
      </c>
      <c r="AI125" t="s">
        <v>780</v>
      </c>
    </row>
    <row r="126" spans="1:35">
      <c r="A126" t="s">
        <v>809</v>
      </c>
      <c r="B126" t="s">
        <v>779</v>
      </c>
      <c r="C126" s="1">
        <v>330602013</v>
      </c>
      <c r="D126" t="s">
        <v>82</v>
      </c>
      <c r="E126" t="s">
        <v>20</v>
      </c>
      <c r="F126">
        <v>1820</v>
      </c>
      <c r="G126">
        <v>2550</v>
      </c>
      <c r="H126">
        <v>1750</v>
      </c>
      <c r="I126">
        <v>2346</v>
      </c>
      <c r="J126">
        <v>0.92</v>
      </c>
      <c r="K126">
        <v>2158.55</v>
      </c>
      <c r="L126">
        <v>596</v>
      </c>
      <c r="M126">
        <v>1286495.8</v>
      </c>
      <c r="N126">
        <v>0.340571428571429</v>
      </c>
      <c r="O126">
        <v>1488</v>
      </c>
      <c r="P126">
        <v>2041.02</v>
      </c>
      <c r="Q126">
        <v>2168</v>
      </c>
      <c r="R126">
        <v>0.87</v>
      </c>
      <c r="S126">
        <v>1390.45</v>
      </c>
      <c r="T126">
        <v>553.02</v>
      </c>
      <c r="U126">
        <v>768946.659</v>
      </c>
      <c r="V126">
        <v>1338</v>
      </c>
      <c r="W126">
        <v>1816.5078</v>
      </c>
      <c r="X126">
        <v>1842</v>
      </c>
      <c r="Y126">
        <v>0.89</v>
      </c>
      <c r="Z126">
        <v>7</v>
      </c>
      <c r="AA126">
        <v>478.5078</v>
      </c>
      <c r="AB126">
        <v>3349.5546</v>
      </c>
      <c r="AC126">
        <v>1070</v>
      </c>
      <c r="AD126">
        <v>1453.20624</v>
      </c>
      <c r="AE126">
        <v>0.8</v>
      </c>
      <c r="AF126">
        <v>11</v>
      </c>
      <c r="AG126">
        <v>383.20624</v>
      </c>
      <c r="AH126">
        <v>4215.26864</v>
      </c>
      <c r="AI126" t="s">
        <v>780</v>
      </c>
    </row>
    <row r="127" spans="1:35">
      <c r="A127" t="s">
        <v>809</v>
      </c>
      <c r="B127" t="s">
        <v>779</v>
      </c>
      <c r="C127" s="1" t="s">
        <v>820</v>
      </c>
      <c r="D127" t="s">
        <v>821</v>
      </c>
      <c r="E127" t="s">
        <v>20</v>
      </c>
      <c r="F127">
        <v>2220</v>
      </c>
      <c r="G127">
        <v>2950</v>
      </c>
      <c r="H127">
        <v>2150</v>
      </c>
      <c r="I127">
        <v>2714</v>
      </c>
      <c r="J127">
        <v>0.92</v>
      </c>
      <c r="K127">
        <v>176.7</v>
      </c>
      <c r="L127">
        <v>564</v>
      </c>
      <c r="M127">
        <v>99658.8</v>
      </c>
      <c r="N127">
        <v>0.262325581395349</v>
      </c>
      <c r="O127">
        <v>1888</v>
      </c>
      <c r="P127">
        <v>2441.02</v>
      </c>
      <c r="Q127">
        <v>2568</v>
      </c>
      <c r="R127">
        <v>0.899417833456153</v>
      </c>
      <c r="S127">
        <v>48.7</v>
      </c>
      <c r="T127">
        <v>553.02</v>
      </c>
      <c r="U127">
        <v>26932.074</v>
      </c>
      <c r="V127">
        <v>1738</v>
      </c>
      <c r="W127">
        <v>2180</v>
      </c>
      <c r="X127">
        <v>2242</v>
      </c>
      <c r="Y127">
        <v>0.893069290706344</v>
      </c>
      <c r="Z127" t="s">
        <v>780</v>
      </c>
      <c r="AA127">
        <v>442</v>
      </c>
      <c r="AB127">
        <v>0</v>
      </c>
      <c r="AC127">
        <v>1470</v>
      </c>
      <c r="AD127">
        <v>1730</v>
      </c>
      <c r="AE127">
        <v>0.793577981651376</v>
      </c>
      <c r="AF127" t="s">
        <v>780</v>
      </c>
      <c r="AG127">
        <v>260</v>
      </c>
      <c r="AH127">
        <v>0</v>
      </c>
      <c r="AI127" t="s">
        <v>780</v>
      </c>
    </row>
    <row r="128" spans="1:35">
      <c r="A128" t="s">
        <v>809</v>
      </c>
      <c r="B128" t="s">
        <v>779</v>
      </c>
      <c r="C128" s="1" t="s">
        <v>822</v>
      </c>
      <c r="D128" t="s">
        <v>823</v>
      </c>
      <c r="E128" t="s">
        <v>20</v>
      </c>
      <c r="F128">
        <v>2120</v>
      </c>
      <c r="G128">
        <v>2850</v>
      </c>
      <c r="H128">
        <v>2050</v>
      </c>
      <c r="I128">
        <v>2622</v>
      </c>
      <c r="J128">
        <v>0.92</v>
      </c>
      <c r="K128">
        <v>4.7</v>
      </c>
      <c r="L128">
        <v>572</v>
      </c>
      <c r="M128">
        <v>2688.4</v>
      </c>
      <c r="N128">
        <v>0.279024390243902</v>
      </c>
      <c r="O128">
        <v>1788</v>
      </c>
      <c r="P128">
        <v>2341.02</v>
      </c>
      <c r="Q128">
        <v>2468</v>
      </c>
      <c r="R128">
        <v>0.892837528604119</v>
      </c>
      <c r="S128">
        <v>2</v>
      </c>
      <c r="T128">
        <v>553.02</v>
      </c>
      <c r="U128">
        <v>1106.04</v>
      </c>
      <c r="V128">
        <v>1638</v>
      </c>
      <c r="W128">
        <v>2100</v>
      </c>
      <c r="X128">
        <v>2142</v>
      </c>
      <c r="Y128">
        <v>0.897044877873747</v>
      </c>
      <c r="Z128" t="s">
        <v>780</v>
      </c>
      <c r="AA128">
        <v>462</v>
      </c>
      <c r="AB128">
        <v>0</v>
      </c>
      <c r="AC128">
        <v>1370</v>
      </c>
      <c r="AD128">
        <v>1680</v>
      </c>
      <c r="AE128">
        <v>0.8</v>
      </c>
      <c r="AF128" t="s">
        <v>780</v>
      </c>
      <c r="AG128">
        <v>310</v>
      </c>
      <c r="AH128">
        <v>0</v>
      </c>
      <c r="AI128" t="s">
        <v>780</v>
      </c>
    </row>
    <row r="129" spans="1:35">
      <c r="A129" t="s">
        <v>809</v>
      </c>
      <c r="B129" t="s">
        <v>782</v>
      </c>
      <c r="C129" s="1">
        <v>330602014</v>
      </c>
      <c r="D129" t="s">
        <v>288</v>
      </c>
      <c r="E129" t="s">
        <v>20</v>
      </c>
      <c r="F129">
        <v>1170</v>
      </c>
      <c r="G129">
        <v>1508</v>
      </c>
      <c r="H129">
        <v>1120</v>
      </c>
      <c r="I129">
        <v>1387.36</v>
      </c>
      <c r="J129">
        <v>0.92</v>
      </c>
      <c r="K129" t="s">
        <v>780</v>
      </c>
      <c r="L129">
        <v>267.36</v>
      </c>
      <c r="M129">
        <v>0</v>
      </c>
      <c r="N129">
        <v>0.238714285714286</v>
      </c>
      <c r="O129">
        <v>952</v>
      </c>
      <c r="P129">
        <v>1207.0032</v>
      </c>
      <c r="Q129">
        <v>1282</v>
      </c>
      <c r="R129">
        <v>0.87</v>
      </c>
      <c r="S129" t="s">
        <v>780</v>
      </c>
      <c r="T129">
        <v>255.0032</v>
      </c>
      <c r="U129">
        <v>0</v>
      </c>
      <c r="V129">
        <v>856</v>
      </c>
      <c r="W129">
        <v>1074.232848</v>
      </c>
      <c r="X129">
        <v>1090</v>
      </c>
      <c r="Y129">
        <v>0.89</v>
      </c>
      <c r="Z129" t="s">
        <v>780</v>
      </c>
      <c r="AA129">
        <v>218.232848</v>
      </c>
      <c r="AB129">
        <v>0</v>
      </c>
      <c r="AC129">
        <v>684</v>
      </c>
      <c r="AD129">
        <v>859.3862784</v>
      </c>
      <c r="AE129">
        <v>0.8</v>
      </c>
      <c r="AF129" t="s">
        <v>780</v>
      </c>
      <c r="AG129">
        <v>175.3862784</v>
      </c>
      <c r="AH129">
        <v>0</v>
      </c>
      <c r="AI129" t="s">
        <v>780</v>
      </c>
    </row>
    <row r="130" spans="1:35">
      <c r="A130" t="s">
        <v>809</v>
      </c>
      <c r="B130" t="s">
        <v>782</v>
      </c>
      <c r="C130" s="1">
        <v>330603004</v>
      </c>
      <c r="D130" t="s">
        <v>289</v>
      </c>
      <c r="E130" t="s">
        <v>20</v>
      </c>
      <c r="F130">
        <v>2293</v>
      </c>
      <c r="G130">
        <v>2656</v>
      </c>
      <c r="H130">
        <v>1834</v>
      </c>
      <c r="I130">
        <v>2443.52</v>
      </c>
      <c r="J130">
        <v>0.92</v>
      </c>
      <c r="K130" t="s">
        <v>780</v>
      </c>
      <c r="L130">
        <v>609.52</v>
      </c>
      <c r="M130">
        <v>0</v>
      </c>
      <c r="N130">
        <v>0.332344601962923</v>
      </c>
      <c r="O130">
        <v>1559</v>
      </c>
      <c r="P130">
        <v>2125.8624</v>
      </c>
      <c r="Q130">
        <v>2258</v>
      </c>
      <c r="R130">
        <v>0.87</v>
      </c>
      <c r="S130" t="s">
        <v>780</v>
      </c>
      <c r="T130">
        <v>566.8624</v>
      </c>
      <c r="U130">
        <v>0</v>
      </c>
      <c r="V130">
        <v>1403</v>
      </c>
      <c r="W130">
        <v>1892.017536</v>
      </c>
      <c r="X130">
        <v>1919</v>
      </c>
      <c r="Y130">
        <v>0.89</v>
      </c>
      <c r="Z130" t="s">
        <v>780</v>
      </c>
      <c r="AA130">
        <v>489.017536</v>
      </c>
      <c r="AB130">
        <v>0</v>
      </c>
      <c r="AC130">
        <v>1122</v>
      </c>
      <c r="AD130">
        <v>1513.6140288</v>
      </c>
      <c r="AE130">
        <v>0.8</v>
      </c>
      <c r="AF130" t="s">
        <v>780</v>
      </c>
      <c r="AG130">
        <v>391.6140288</v>
      </c>
      <c r="AH130">
        <v>0</v>
      </c>
      <c r="AI130" t="s">
        <v>780</v>
      </c>
    </row>
    <row r="131" spans="1:35">
      <c r="A131" t="s">
        <v>809</v>
      </c>
      <c r="B131" t="s">
        <v>782</v>
      </c>
      <c r="C131" s="1">
        <v>330604006</v>
      </c>
      <c r="D131" t="s">
        <v>290</v>
      </c>
      <c r="E131" t="s">
        <v>292</v>
      </c>
      <c r="F131">
        <v>156</v>
      </c>
      <c r="G131">
        <v>195</v>
      </c>
      <c r="H131">
        <v>152</v>
      </c>
      <c r="I131">
        <v>179.4</v>
      </c>
      <c r="J131">
        <v>0.92</v>
      </c>
      <c r="K131">
        <v>3338.0658</v>
      </c>
      <c r="L131">
        <v>27.4</v>
      </c>
      <c r="M131">
        <v>91463.00292</v>
      </c>
      <c r="N131">
        <v>0.180263157894737</v>
      </c>
      <c r="O131">
        <v>131</v>
      </c>
      <c r="P131">
        <v>156.078</v>
      </c>
      <c r="Q131">
        <v>166</v>
      </c>
      <c r="R131">
        <v>0.87</v>
      </c>
      <c r="S131">
        <v>7188.9</v>
      </c>
      <c r="T131">
        <v>25.078</v>
      </c>
      <c r="U131">
        <v>180283.2342</v>
      </c>
      <c r="V131">
        <v>118</v>
      </c>
      <c r="W131">
        <v>138.90942</v>
      </c>
      <c r="X131">
        <v>141</v>
      </c>
      <c r="Y131">
        <v>0.89</v>
      </c>
      <c r="Z131">
        <v>94</v>
      </c>
      <c r="AA131">
        <v>20.90942</v>
      </c>
      <c r="AB131">
        <v>1965.48548</v>
      </c>
      <c r="AC131">
        <v>94</v>
      </c>
      <c r="AD131">
        <v>111.127536</v>
      </c>
      <c r="AE131">
        <v>0.8</v>
      </c>
      <c r="AF131">
        <v>559</v>
      </c>
      <c r="AG131">
        <v>17.127536</v>
      </c>
      <c r="AH131">
        <v>9574.29262400001</v>
      </c>
      <c r="AI131" t="s">
        <v>780</v>
      </c>
    </row>
    <row r="132" spans="1:35">
      <c r="A132" t="s">
        <v>809</v>
      </c>
      <c r="B132" t="s">
        <v>785</v>
      </c>
      <c r="C132" s="1">
        <v>330605001</v>
      </c>
      <c r="D132" t="s">
        <v>668</v>
      </c>
      <c r="E132" t="s">
        <v>780</v>
      </c>
      <c r="F132">
        <v>299</v>
      </c>
      <c r="G132" t="s">
        <v>780</v>
      </c>
      <c r="H132">
        <v>282</v>
      </c>
      <c r="I132">
        <v>299</v>
      </c>
      <c r="J132">
        <v>1</v>
      </c>
      <c r="K132">
        <v>644.359574468085</v>
      </c>
      <c r="L132">
        <v>17</v>
      </c>
      <c r="M132">
        <v>10954.1127659574</v>
      </c>
      <c r="N132">
        <v>0.0602836879432624</v>
      </c>
      <c r="O132">
        <v>242.52</v>
      </c>
      <c r="P132">
        <v>260.13</v>
      </c>
      <c r="Q132" t="s">
        <v>780</v>
      </c>
      <c r="R132">
        <v>0.87</v>
      </c>
      <c r="S132">
        <v>824.2</v>
      </c>
      <c r="T132">
        <v>17.61</v>
      </c>
      <c r="U132">
        <v>14514.162</v>
      </c>
      <c r="V132">
        <v>218.268</v>
      </c>
      <c r="W132">
        <v>231.5157</v>
      </c>
      <c r="X132" t="s">
        <v>780</v>
      </c>
      <c r="Y132">
        <v>0.89</v>
      </c>
      <c r="Z132">
        <v>3</v>
      </c>
      <c r="AA132">
        <v>13.2477</v>
      </c>
      <c r="AB132">
        <v>39.7431</v>
      </c>
      <c r="AC132">
        <v>174.6144</v>
      </c>
      <c r="AD132">
        <v>185.21256</v>
      </c>
      <c r="AE132">
        <v>0.8</v>
      </c>
      <c r="AF132">
        <v>119</v>
      </c>
      <c r="AG132">
        <v>10.59816</v>
      </c>
      <c r="AH132">
        <v>1261.18104</v>
      </c>
      <c r="AI132" t="s">
        <v>780</v>
      </c>
    </row>
    <row r="133" spans="1:35">
      <c r="A133" t="s">
        <v>809</v>
      </c>
      <c r="B133" t="s">
        <v>782</v>
      </c>
      <c r="C133" s="1">
        <v>330605005</v>
      </c>
      <c r="D133" t="s">
        <v>293</v>
      </c>
      <c r="E133" t="s">
        <v>20</v>
      </c>
      <c r="F133">
        <v>897</v>
      </c>
      <c r="G133">
        <v>1338</v>
      </c>
      <c r="H133">
        <v>845</v>
      </c>
      <c r="I133">
        <v>1230.96</v>
      </c>
      <c r="J133">
        <v>0.92</v>
      </c>
      <c r="K133">
        <v>20</v>
      </c>
      <c r="L133">
        <v>385.96</v>
      </c>
      <c r="M133">
        <v>7719.2</v>
      </c>
      <c r="N133">
        <v>0.456757396449704</v>
      </c>
      <c r="O133">
        <v>727</v>
      </c>
      <c r="P133">
        <v>1070.9352</v>
      </c>
      <c r="Q133">
        <v>1137</v>
      </c>
      <c r="R133">
        <v>0.87</v>
      </c>
      <c r="S133">
        <v>32.9</v>
      </c>
      <c r="T133">
        <v>343.9352</v>
      </c>
      <c r="U133">
        <v>11315.46808</v>
      </c>
      <c r="V133">
        <v>654</v>
      </c>
      <c r="W133">
        <v>953.132328</v>
      </c>
      <c r="X133">
        <v>967</v>
      </c>
      <c r="Y133">
        <v>0.89</v>
      </c>
      <c r="Z133" t="s">
        <v>780</v>
      </c>
      <c r="AA133">
        <v>299.132328</v>
      </c>
      <c r="AB133">
        <v>0</v>
      </c>
      <c r="AC133">
        <v>523</v>
      </c>
      <c r="AD133">
        <v>762.5058624</v>
      </c>
      <c r="AE133">
        <v>0.8</v>
      </c>
      <c r="AF133" t="s">
        <v>780</v>
      </c>
      <c r="AG133">
        <v>239.5058624</v>
      </c>
      <c r="AH133">
        <v>0</v>
      </c>
      <c r="AI133" t="s">
        <v>780</v>
      </c>
    </row>
    <row r="134" spans="1:35">
      <c r="A134" t="s">
        <v>809</v>
      </c>
      <c r="B134" t="s">
        <v>782</v>
      </c>
      <c r="C134" s="1">
        <v>330605008</v>
      </c>
      <c r="D134" t="s">
        <v>295</v>
      </c>
      <c r="E134" t="s">
        <v>20</v>
      </c>
      <c r="F134">
        <v>1144</v>
      </c>
      <c r="G134">
        <v>1297</v>
      </c>
      <c r="H134">
        <v>1000</v>
      </c>
      <c r="I134">
        <v>1193.24</v>
      </c>
      <c r="J134">
        <v>0.92</v>
      </c>
      <c r="K134">
        <v>28</v>
      </c>
      <c r="L134">
        <v>193.24</v>
      </c>
      <c r="M134">
        <v>5410.72</v>
      </c>
      <c r="N134">
        <v>0.19324</v>
      </c>
      <c r="O134">
        <v>845</v>
      </c>
      <c r="P134">
        <v>1038.1188</v>
      </c>
      <c r="Q134">
        <v>1102</v>
      </c>
      <c r="R134">
        <v>0.87</v>
      </c>
      <c r="S134" t="s">
        <v>780</v>
      </c>
      <c r="T134">
        <v>193.1188</v>
      </c>
      <c r="U134">
        <v>0</v>
      </c>
      <c r="V134">
        <v>760</v>
      </c>
      <c r="W134">
        <v>923.925732</v>
      </c>
      <c r="X134">
        <v>937</v>
      </c>
      <c r="Y134">
        <v>0.89</v>
      </c>
      <c r="Z134" t="s">
        <v>780</v>
      </c>
      <c r="AA134">
        <v>163.925732</v>
      </c>
      <c r="AB134">
        <v>0</v>
      </c>
      <c r="AC134">
        <v>608</v>
      </c>
      <c r="AD134">
        <v>739.1405856</v>
      </c>
      <c r="AE134">
        <v>0.8</v>
      </c>
      <c r="AF134" t="s">
        <v>780</v>
      </c>
      <c r="AG134">
        <v>131.1405856</v>
      </c>
      <c r="AH134">
        <v>0</v>
      </c>
      <c r="AI134" t="s">
        <v>780</v>
      </c>
    </row>
    <row r="135" spans="1:35">
      <c r="A135" t="s">
        <v>809</v>
      </c>
      <c r="B135" t="s">
        <v>782</v>
      </c>
      <c r="C135" s="1">
        <v>330605013</v>
      </c>
      <c r="D135" t="s">
        <v>298</v>
      </c>
      <c r="E135" t="s">
        <v>20</v>
      </c>
      <c r="F135">
        <v>858</v>
      </c>
      <c r="G135">
        <v>954</v>
      </c>
      <c r="H135">
        <v>800</v>
      </c>
      <c r="I135">
        <v>877.68</v>
      </c>
      <c r="J135">
        <v>0.92</v>
      </c>
      <c r="K135">
        <v>259.5</v>
      </c>
      <c r="L135">
        <v>77.6800000000001</v>
      </c>
      <c r="M135">
        <v>20157.96</v>
      </c>
      <c r="N135">
        <v>0.0971000000000002</v>
      </c>
      <c r="O135">
        <v>688</v>
      </c>
      <c r="P135">
        <v>763.5816</v>
      </c>
      <c r="Q135">
        <v>811</v>
      </c>
      <c r="R135">
        <v>0.87</v>
      </c>
      <c r="S135">
        <v>39.7</v>
      </c>
      <c r="T135">
        <v>75.5816000000001</v>
      </c>
      <c r="U135">
        <v>3000.58952</v>
      </c>
      <c r="V135">
        <v>619</v>
      </c>
      <c r="W135">
        <v>679.587624</v>
      </c>
      <c r="X135">
        <v>689</v>
      </c>
      <c r="Y135">
        <v>0.89</v>
      </c>
      <c r="Z135" t="s">
        <v>780</v>
      </c>
      <c r="AA135">
        <v>60.5876240000001</v>
      </c>
      <c r="AB135">
        <v>0</v>
      </c>
      <c r="AC135">
        <v>495</v>
      </c>
      <c r="AD135">
        <v>543.6700992</v>
      </c>
      <c r="AE135">
        <v>0.8</v>
      </c>
      <c r="AF135" t="s">
        <v>780</v>
      </c>
      <c r="AG135">
        <v>48.6700992000001</v>
      </c>
      <c r="AH135">
        <v>0</v>
      </c>
      <c r="AI135" t="s">
        <v>780</v>
      </c>
    </row>
    <row r="136" spans="1:35">
      <c r="A136" t="s">
        <v>809</v>
      </c>
      <c r="B136" t="s">
        <v>782</v>
      </c>
      <c r="C136" s="1">
        <v>330605017</v>
      </c>
      <c r="D136" t="s">
        <v>300</v>
      </c>
      <c r="E136" t="s">
        <v>20</v>
      </c>
      <c r="F136">
        <v>1310</v>
      </c>
      <c r="G136">
        <v>2395</v>
      </c>
      <c r="H136">
        <v>1048</v>
      </c>
      <c r="I136">
        <v>2203.4</v>
      </c>
      <c r="J136">
        <v>0.92</v>
      </c>
      <c r="K136">
        <v>14.5</v>
      </c>
      <c r="L136">
        <v>1155.4</v>
      </c>
      <c r="M136">
        <v>16753.3</v>
      </c>
      <c r="N136">
        <v>1.10248091603053</v>
      </c>
      <c r="O136">
        <v>891</v>
      </c>
      <c r="P136">
        <v>1916.958</v>
      </c>
      <c r="Q136">
        <v>2036</v>
      </c>
      <c r="R136">
        <v>0.87</v>
      </c>
      <c r="S136">
        <v>14.5</v>
      </c>
      <c r="T136">
        <v>1025.958</v>
      </c>
      <c r="U136">
        <v>14876.391</v>
      </c>
      <c r="V136">
        <v>801</v>
      </c>
      <c r="W136">
        <v>1706.09262</v>
      </c>
      <c r="X136">
        <v>1730</v>
      </c>
      <c r="Y136">
        <v>0.89</v>
      </c>
      <c r="Z136" t="s">
        <v>780</v>
      </c>
      <c r="AA136">
        <v>905.09262</v>
      </c>
      <c r="AB136">
        <v>0</v>
      </c>
      <c r="AC136">
        <v>640</v>
      </c>
      <c r="AD136">
        <v>1364.874096</v>
      </c>
      <c r="AE136">
        <v>0.8</v>
      </c>
      <c r="AF136" t="s">
        <v>780</v>
      </c>
      <c r="AG136">
        <v>724.874096</v>
      </c>
      <c r="AH136">
        <v>0</v>
      </c>
      <c r="AI136" t="s">
        <v>780</v>
      </c>
    </row>
    <row r="137" spans="1:35">
      <c r="A137" t="s">
        <v>809</v>
      </c>
      <c r="B137" t="s">
        <v>785</v>
      </c>
      <c r="C137" s="1">
        <v>330605024</v>
      </c>
      <c r="D137" t="s">
        <v>618</v>
      </c>
      <c r="E137" t="s">
        <v>20</v>
      </c>
      <c r="F137">
        <v>1144</v>
      </c>
      <c r="G137" t="s">
        <v>780</v>
      </c>
      <c r="H137">
        <v>1000</v>
      </c>
      <c r="I137">
        <v>1086.8</v>
      </c>
      <c r="J137">
        <v>0.95</v>
      </c>
      <c r="K137" t="s">
        <v>780</v>
      </c>
      <c r="L137">
        <v>86.8</v>
      </c>
      <c r="M137">
        <v>0</v>
      </c>
      <c r="N137">
        <v>0.0868</v>
      </c>
      <c r="O137">
        <v>845</v>
      </c>
      <c r="P137">
        <v>945.516</v>
      </c>
      <c r="Q137" t="s">
        <v>780</v>
      </c>
      <c r="R137">
        <v>0.87</v>
      </c>
      <c r="S137" t="s">
        <v>780</v>
      </c>
      <c r="T137">
        <v>100.516</v>
      </c>
      <c r="U137">
        <v>0</v>
      </c>
      <c r="V137">
        <v>760</v>
      </c>
      <c r="W137">
        <v>841.50924</v>
      </c>
      <c r="X137" t="s">
        <v>780</v>
      </c>
      <c r="Y137">
        <v>0.89</v>
      </c>
      <c r="Z137" t="s">
        <v>780</v>
      </c>
      <c r="AA137">
        <v>81.50924</v>
      </c>
      <c r="AB137">
        <v>0</v>
      </c>
      <c r="AC137">
        <v>608</v>
      </c>
      <c r="AD137">
        <v>673.207392</v>
      </c>
      <c r="AE137">
        <v>0.8</v>
      </c>
      <c r="AF137" t="s">
        <v>780</v>
      </c>
      <c r="AG137">
        <v>65.207392</v>
      </c>
      <c r="AH137">
        <v>0</v>
      </c>
      <c r="AI137" t="s">
        <v>780</v>
      </c>
    </row>
    <row r="138" spans="1:35">
      <c r="A138" t="s">
        <v>809</v>
      </c>
      <c r="B138" t="s">
        <v>785</v>
      </c>
      <c r="C138" s="1">
        <v>330605027</v>
      </c>
      <c r="D138" t="s">
        <v>670</v>
      </c>
      <c r="E138" t="s">
        <v>780</v>
      </c>
      <c r="F138">
        <v>747</v>
      </c>
      <c r="G138" t="s">
        <v>780</v>
      </c>
      <c r="H138">
        <v>740</v>
      </c>
      <c r="I138">
        <v>747</v>
      </c>
      <c r="J138">
        <v>1</v>
      </c>
      <c r="K138">
        <v>117.8</v>
      </c>
      <c r="L138">
        <v>7</v>
      </c>
      <c r="M138">
        <v>824.6</v>
      </c>
      <c r="N138">
        <v>0.00945945945945947</v>
      </c>
      <c r="O138">
        <v>636.4</v>
      </c>
      <c r="P138">
        <v>649.89</v>
      </c>
      <c r="Q138" t="s">
        <v>780</v>
      </c>
      <c r="R138">
        <v>0.87</v>
      </c>
      <c r="S138">
        <v>47</v>
      </c>
      <c r="T138">
        <v>13.49</v>
      </c>
      <c r="U138">
        <v>634.03</v>
      </c>
      <c r="V138">
        <v>572.76</v>
      </c>
      <c r="W138">
        <v>578.4021</v>
      </c>
      <c r="X138" t="s">
        <v>780</v>
      </c>
      <c r="Y138">
        <v>0.89</v>
      </c>
      <c r="Z138">
        <v>0</v>
      </c>
      <c r="AA138">
        <v>5.64210000000003</v>
      </c>
      <c r="AB138">
        <v>0</v>
      </c>
      <c r="AC138">
        <v>458</v>
      </c>
      <c r="AD138">
        <v>462.72168</v>
      </c>
      <c r="AE138">
        <v>0.8</v>
      </c>
      <c r="AF138">
        <v>0</v>
      </c>
      <c r="AG138">
        <v>4.72168000000005</v>
      </c>
      <c r="AH138">
        <v>0</v>
      </c>
      <c r="AI138" t="s">
        <v>780</v>
      </c>
    </row>
    <row r="139" spans="1:35">
      <c r="A139" t="s">
        <v>809</v>
      </c>
      <c r="B139" t="s">
        <v>782</v>
      </c>
      <c r="C139" s="1">
        <v>330605028</v>
      </c>
      <c r="D139" t="s">
        <v>302</v>
      </c>
      <c r="E139" t="s">
        <v>20</v>
      </c>
      <c r="F139">
        <v>1001</v>
      </c>
      <c r="G139">
        <v>1204</v>
      </c>
      <c r="H139">
        <v>870</v>
      </c>
      <c r="I139">
        <v>1107.68</v>
      </c>
      <c r="J139">
        <v>0.92</v>
      </c>
      <c r="K139">
        <v>190.7</v>
      </c>
      <c r="L139">
        <v>237.68</v>
      </c>
      <c r="M139">
        <v>45325.576</v>
      </c>
      <c r="N139">
        <v>0.273195402298851</v>
      </c>
      <c r="O139">
        <v>740</v>
      </c>
      <c r="P139">
        <v>963.6816</v>
      </c>
      <c r="Q139">
        <v>1023</v>
      </c>
      <c r="R139">
        <v>0.87</v>
      </c>
      <c r="S139">
        <v>67.2</v>
      </c>
      <c r="T139">
        <v>223.6816</v>
      </c>
      <c r="U139">
        <v>15031.40352</v>
      </c>
      <c r="V139">
        <v>665</v>
      </c>
      <c r="W139">
        <v>857.676624</v>
      </c>
      <c r="X139">
        <v>870</v>
      </c>
      <c r="Y139">
        <v>0.89</v>
      </c>
      <c r="Z139" t="s">
        <v>780</v>
      </c>
      <c r="AA139">
        <v>192.676624</v>
      </c>
      <c r="AB139">
        <v>0</v>
      </c>
      <c r="AC139">
        <v>532</v>
      </c>
      <c r="AD139">
        <v>686.1412992</v>
      </c>
      <c r="AE139">
        <v>0.8</v>
      </c>
      <c r="AF139" t="s">
        <v>780</v>
      </c>
      <c r="AG139">
        <v>154.1412992</v>
      </c>
      <c r="AH139">
        <v>0</v>
      </c>
      <c r="AI139" t="s">
        <v>780</v>
      </c>
    </row>
    <row r="140" spans="1:35">
      <c r="A140" t="s">
        <v>809</v>
      </c>
      <c r="B140" t="s">
        <v>782</v>
      </c>
      <c r="C140" s="1">
        <v>330605033</v>
      </c>
      <c r="D140" t="s">
        <v>305</v>
      </c>
      <c r="E140" t="s">
        <v>20</v>
      </c>
      <c r="F140">
        <v>576</v>
      </c>
      <c r="G140">
        <v>1564</v>
      </c>
      <c r="H140">
        <v>550</v>
      </c>
      <c r="I140">
        <v>1438.88</v>
      </c>
      <c r="J140">
        <v>0.92</v>
      </c>
      <c r="K140">
        <v>0.5</v>
      </c>
      <c r="L140">
        <v>888.88</v>
      </c>
      <c r="M140">
        <v>444.44</v>
      </c>
      <c r="N140">
        <v>1.61614545454545</v>
      </c>
      <c r="O140">
        <v>473</v>
      </c>
      <c r="P140">
        <v>1251.8256</v>
      </c>
      <c r="Q140">
        <v>1329</v>
      </c>
      <c r="R140">
        <v>0.87</v>
      </c>
      <c r="S140">
        <v>48.33</v>
      </c>
      <c r="T140">
        <v>778.8256</v>
      </c>
      <c r="U140">
        <v>37640.641248</v>
      </c>
      <c r="V140">
        <v>426</v>
      </c>
      <c r="W140">
        <v>1114.124784</v>
      </c>
      <c r="X140">
        <v>1130</v>
      </c>
      <c r="Y140">
        <v>0.89</v>
      </c>
      <c r="Z140" t="s">
        <v>780</v>
      </c>
      <c r="AA140">
        <v>688.124784</v>
      </c>
      <c r="AB140">
        <v>0</v>
      </c>
      <c r="AC140">
        <v>340</v>
      </c>
      <c r="AD140">
        <v>891.2998272</v>
      </c>
      <c r="AE140">
        <v>0.8</v>
      </c>
      <c r="AF140" t="s">
        <v>780</v>
      </c>
      <c r="AG140">
        <v>551.2998272</v>
      </c>
      <c r="AH140">
        <v>0</v>
      </c>
      <c r="AI140" t="s">
        <v>780</v>
      </c>
    </row>
    <row r="141" spans="1:35">
      <c r="A141" t="s">
        <v>809</v>
      </c>
      <c r="B141" t="s">
        <v>782</v>
      </c>
      <c r="C141" s="1" t="s">
        <v>824</v>
      </c>
      <c r="D141" t="s">
        <v>825</v>
      </c>
      <c r="E141" t="s">
        <v>20</v>
      </c>
      <c r="F141">
        <v>748.8</v>
      </c>
      <c r="G141">
        <v>2033.2</v>
      </c>
      <c r="H141">
        <v>715</v>
      </c>
      <c r="I141">
        <v>1870.544</v>
      </c>
      <c r="J141">
        <v>0.92</v>
      </c>
      <c r="K141">
        <v>21</v>
      </c>
      <c r="L141">
        <v>1155.544</v>
      </c>
      <c r="M141">
        <v>24266.424</v>
      </c>
      <c r="N141">
        <v>1.61614545454545</v>
      </c>
      <c r="O141">
        <v>614.9</v>
      </c>
      <c r="P141">
        <v>1627.37328</v>
      </c>
      <c r="Q141">
        <v>1727.7</v>
      </c>
      <c r="R141">
        <v>0.87</v>
      </c>
      <c r="S141">
        <v>3</v>
      </c>
      <c r="T141">
        <v>1012.47328</v>
      </c>
      <c r="U141">
        <v>3037.41984</v>
      </c>
      <c r="V141">
        <v>553.8</v>
      </c>
      <c r="W141">
        <v>1448.3622192</v>
      </c>
      <c r="X141">
        <v>1469</v>
      </c>
      <c r="Y141">
        <v>0.89</v>
      </c>
      <c r="Z141" t="s">
        <v>780</v>
      </c>
      <c r="AA141">
        <v>894.5622192</v>
      </c>
      <c r="AB141">
        <v>0</v>
      </c>
      <c r="AC141">
        <v>442</v>
      </c>
      <c r="AD141">
        <v>1158.68977536</v>
      </c>
      <c r="AE141">
        <v>0.8</v>
      </c>
      <c r="AF141" t="s">
        <v>780</v>
      </c>
      <c r="AG141">
        <v>716.68977536</v>
      </c>
      <c r="AH141">
        <v>0</v>
      </c>
      <c r="AI141" t="s">
        <v>780</v>
      </c>
    </row>
    <row r="142" spans="1:35">
      <c r="A142" t="s">
        <v>809</v>
      </c>
      <c r="B142" t="s">
        <v>782</v>
      </c>
      <c r="C142" s="1">
        <v>330605036</v>
      </c>
      <c r="D142" t="s">
        <v>308</v>
      </c>
      <c r="E142" t="s">
        <v>20</v>
      </c>
      <c r="F142">
        <v>598</v>
      </c>
      <c r="G142">
        <v>836</v>
      </c>
      <c r="H142">
        <v>565</v>
      </c>
      <c r="I142">
        <v>769.12</v>
      </c>
      <c r="J142">
        <v>0.92</v>
      </c>
      <c r="K142">
        <v>43.7</v>
      </c>
      <c r="L142">
        <v>204.12</v>
      </c>
      <c r="M142">
        <v>8920.044</v>
      </c>
      <c r="N142">
        <v>0.361274336283186</v>
      </c>
      <c r="O142">
        <v>486</v>
      </c>
      <c r="P142">
        <v>669.1344</v>
      </c>
      <c r="Q142">
        <v>711</v>
      </c>
      <c r="R142">
        <v>0.87</v>
      </c>
      <c r="S142">
        <v>26</v>
      </c>
      <c r="T142">
        <v>183.1344</v>
      </c>
      <c r="U142">
        <v>4761.4944</v>
      </c>
      <c r="V142">
        <v>437</v>
      </c>
      <c r="W142">
        <v>595.529616</v>
      </c>
      <c r="X142">
        <v>604</v>
      </c>
      <c r="Y142">
        <v>0.89</v>
      </c>
      <c r="Z142" t="s">
        <v>780</v>
      </c>
      <c r="AA142">
        <v>158.529616</v>
      </c>
      <c r="AB142">
        <v>0</v>
      </c>
      <c r="AC142">
        <v>349</v>
      </c>
      <c r="AD142">
        <v>476.4236928</v>
      </c>
      <c r="AE142">
        <v>0.8</v>
      </c>
      <c r="AF142" t="s">
        <v>780</v>
      </c>
      <c r="AG142">
        <v>127.4236928</v>
      </c>
      <c r="AH142">
        <v>0</v>
      </c>
      <c r="AI142" t="s">
        <v>780</v>
      </c>
    </row>
    <row r="143" spans="1:35">
      <c r="A143" t="s">
        <v>809</v>
      </c>
      <c r="B143" t="s">
        <v>782</v>
      </c>
      <c r="C143" s="1">
        <v>330606003</v>
      </c>
      <c r="D143" t="s">
        <v>309</v>
      </c>
      <c r="E143" t="s">
        <v>20</v>
      </c>
      <c r="F143">
        <v>1638</v>
      </c>
      <c r="G143">
        <v>2054</v>
      </c>
      <c r="H143">
        <v>1310</v>
      </c>
      <c r="I143">
        <v>1889.68</v>
      </c>
      <c r="J143">
        <v>0.92</v>
      </c>
      <c r="K143">
        <v>4</v>
      </c>
      <c r="L143">
        <v>579.68</v>
      </c>
      <c r="M143">
        <v>2318.72</v>
      </c>
      <c r="N143">
        <v>0.442503816793893</v>
      </c>
      <c r="O143">
        <v>1114</v>
      </c>
      <c r="P143">
        <v>1644.0216</v>
      </c>
      <c r="Q143">
        <v>1746</v>
      </c>
      <c r="R143">
        <v>0.87</v>
      </c>
      <c r="S143">
        <v>2</v>
      </c>
      <c r="T143">
        <v>530.0216</v>
      </c>
      <c r="U143">
        <v>1060.0432</v>
      </c>
      <c r="V143">
        <v>1002</v>
      </c>
      <c r="W143">
        <v>1463.179224</v>
      </c>
      <c r="X143">
        <v>1484</v>
      </c>
      <c r="Y143">
        <v>0.89</v>
      </c>
      <c r="Z143" t="s">
        <v>780</v>
      </c>
      <c r="AA143">
        <v>461.179224</v>
      </c>
      <c r="AB143">
        <v>0</v>
      </c>
      <c r="AC143">
        <v>801</v>
      </c>
      <c r="AD143">
        <v>1170.5433792</v>
      </c>
      <c r="AE143">
        <v>0.8</v>
      </c>
      <c r="AF143" t="s">
        <v>780</v>
      </c>
      <c r="AG143">
        <v>369.5433792</v>
      </c>
      <c r="AH143">
        <v>0</v>
      </c>
      <c r="AI143" t="s">
        <v>780</v>
      </c>
    </row>
    <row r="144" spans="1:35">
      <c r="A144" t="s">
        <v>809</v>
      </c>
      <c r="B144" t="s">
        <v>782</v>
      </c>
      <c r="C144" s="1">
        <v>330606006</v>
      </c>
      <c r="D144" t="s">
        <v>310</v>
      </c>
      <c r="E144" t="s">
        <v>20</v>
      </c>
      <c r="F144">
        <v>448</v>
      </c>
      <c r="G144">
        <v>567</v>
      </c>
      <c r="H144">
        <v>427</v>
      </c>
      <c r="I144">
        <v>521.64</v>
      </c>
      <c r="J144">
        <v>0.92</v>
      </c>
      <c r="K144">
        <v>53.85</v>
      </c>
      <c r="L144">
        <v>94.64</v>
      </c>
      <c r="M144">
        <v>5096.364</v>
      </c>
      <c r="N144">
        <v>0.221639344262295</v>
      </c>
      <c r="O144">
        <v>367</v>
      </c>
      <c r="P144">
        <v>453.8268</v>
      </c>
      <c r="Q144">
        <v>482</v>
      </c>
      <c r="R144">
        <v>0.87</v>
      </c>
      <c r="S144">
        <v>88.4</v>
      </c>
      <c r="T144">
        <v>86.8268</v>
      </c>
      <c r="U144">
        <v>7675.48912</v>
      </c>
      <c r="V144">
        <v>330</v>
      </c>
      <c r="W144">
        <v>403.905852</v>
      </c>
      <c r="X144">
        <v>410</v>
      </c>
      <c r="Y144">
        <v>0.89</v>
      </c>
      <c r="Z144" t="s">
        <v>780</v>
      </c>
      <c r="AA144">
        <v>73.905852</v>
      </c>
      <c r="AB144">
        <v>0</v>
      </c>
      <c r="AC144">
        <v>264</v>
      </c>
      <c r="AD144">
        <v>323.1246816</v>
      </c>
      <c r="AE144">
        <v>0.8</v>
      </c>
      <c r="AF144" t="s">
        <v>780</v>
      </c>
      <c r="AG144">
        <v>59.1246816</v>
      </c>
      <c r="AH144">
        <v>0</v>
      </c>
      <c r="AI144" t="s">
        <v>780</v>
      </c>
    </row>
    <row r="145" spans="1:35">
      <c r="A145" t="s">
        <v>809</v>
      </c>
      <c r="B145" t="s">
        <v>782</v>
      </c>
      <c r="C145" s="1">
        <v>330606015</v>
      </c>
      <c r="D145" t="s">
        <v>311</v>
      </c>
      <c r="E145" t="s">
        <v>20</v>
      </c>
      <c r="F145">
        <v>1040</v>
      </c>
      <c r="G145">
        <v>1259</v>
      </c>
      <c r="H145">
        <v>1000</v>
      </c>
      <c r="I145">
        <v>1158.28</v>
      </c>
      <c r="J145">
        <v>0.92</v>
      </c>
      <c r="K145">
        <v>6</v>
      </c>
      <c r="L145">
        <v>158.28</v>
      </c>
      <c r="M145">
        <v>949.68</v>
      </c>
      <c r="N145">
        <v>0.15828</v>
      </c>
      <c r="O145">
        <v>845</v>
      </c>
      <c r="P145">
        <v>1007.7036</v>
      </c>
      <c r="Q145">
        <v>1070</v>
      </c>
      <c r="R145">
        <v>0.87</v>
      </c>
      <c r="S145">
        <v>1.3</v>
      </c>
      <c r="T145">
        <v>162.7036</v>
      </c>
      <c r="U145">
        <v>211.51468</v>
      </c>
      <c r="V145">
        <v>760</v>
      </c>
      <c r="W145">
        <v>896.856204</v>
      </c>
      <c r="X145">
        <v>910</v>
      </c>
      <c r="Y145">
        <v>0.89</v>
      </c>
      <c r="Z145" t="s">
        <v>780</v>
      </c>
      <c r="AA145">
        <v>136.856204</v>
      </c>
      <c r="AB145">
        <v>0</v>
      </c>
      <c r="AC145">
        <v>608</v>
      </c>
      <c r="AD145">
        <v>717</v>
      </c>
      <c r="AE145">
        <v>0.799459263148499</v>
      </c>
      <c r="AF145" t="s">
        <v>780</v>
      </c>
      <c r="AG145">
        <v>109</v>
      </c>
      <c r="AH145">
        <v>0</v>
      </c>
      <c r="AI145" t="s">
        <v>780</v>
      </c>
    </row>
    <row r="146" spans="1:35">
      <c r="A146" t="s">
        <v>809</v>
      </c>
      <c r="B146" t="s">
        <v>782</v>
      </c>
      <c r="C146" s="1">
        <v>330606017</v>
      </c>
      <c r="D146" t="s">
        <v>313</v>
      </c>
      <c r="E146" t="s">
        <v>20</v>
      </c>
      <c r="F146">
        <v>1300</v>
      </c>
      <c r="G146">
        <v>1489</v>
      </c>
      <c r="H146">
        <v>1250</v>
      </c>
      <c r="I146">
        <v>1369.88</v>
      </c>
      <c r="J146">
        <v>0.92</v>
      </c>
      <c r="K146" t="s">
        <v>780</v>
      </c>
      <c r="L146">
        <v>119.88</v>
      </c>
      <c r="M146">
        <v>0</v>
      </c>
      <c r="N146">
        <v>0.095904</v>
      </c>
      <c r="O146">
        <v>1063</v>
      </c>
      <c r="P146">
        <v>1191.7956</v>
      </c>
      <c r="Q146">
        <v>1266</v>
      </c>
      <c r="R146">
        <v>0.87</v>
      </c>
      <c r="S146" t="s">
        <v>780</v>
      </c>
      <c r="T146">
        <v>128.7956</v>
      </c>
      <c r="U146">
        <v>0</v>
      </c>
      <c r="V146">
        <v>956</v>
      </c>
      <c r="W146">
        <v>1060.698084</v>
      </c>
      <c r="X146">
        <v>1076</v>
      </c>
      <c r="Y146">
        <v>0.89</v>
      </c>
      <c r="Z146" t="s">
        <v>780</v>
      </c>
      <c r="AA146">
        <v>104.698084</v>
      </c>
      <c r="AB146">
        <v>0</v>
      </c>
      <c r="AC146">
        <v>764</v>
      </c>
      <c r="AD146">
        <v>848.5584672</v>
      </c>
      <c r="AE146">
        <v>0.8</v>
      </c>
      <c r="AF146" t="s">
        <v>780</v>
      </c>
      <c r="AG146">
        <v>84.5584672000001</v>
      </c>
      <c r="AH146">
        <v>0</v>
      </c>
      <c r="AI146" t="s">
        <v>780</v>
      </c>
    </row>
    <row r="147" spans="1:35">
      <c r="A147" t="s">
        <v>809</v>
      </c>
      <c r="B147" t="s">
        <v>782</v>
      </c>
      <c r="C147" s="1">
        <v>330607006</v>
      </c>
      <c r="D147" t="s">
        <v>316</v>
      </c>
      <c r="E147" t="s">
        <v>20</v>
      </c>
      <c r="F147">
        <v>1144</v>
      </c>
      <c r="G147">
        <v>1324</v>
      </c>
      <c r="H147">
        <v>1000</v>
      </c>
      <c r="I147">
        <v>1218.08</v>
      </c>
      <c r="J147">
        <v>0.92</v>
      </c>
      <c r="K147">
        <v>36</v>
      </c>
      <c r="L147">
        <v>218.08</v>
      </c>
      <c r="M147">
        <v>7850.88000000001</v>
      </c>
      <c r="N147">
        <v>0.21808</v>
      </c>
      <c r="O147">
        <v>845</v>
      </c>
      <c r="P147">
        <v>1059.7296</v>
      </c>
      <c r="Q147">
        <v>1125</v>
      </c>
      <c r="R147">
        <v>0.87</v>
      </c>
      <c r="S147">
        <v>2</v>
      </c>
      <c r="T147">
        <v>214.7296</v>
      </c>
      <c r="U147">
        <v>429.4592</v>
      </c>
      <c r="V147">
        <v>760</v>
      </c>
      <c r="W147">
        <v>943.159344</v>
      </c>
      <c r="X147">
        <v>957</v>
      </c>
      <c r="Y147">
        <v>0.89</v>
      </c>
      <c r="Z147" t="s">
        <v>780</v>
      </c>
      <c r="AA147">
        <v>183.159344</v>
      </c>
      <c r="AB147">
        <v>0</v>
      </c>
      <c r="AC147">
        <v>608</v>
      </c>
      <c r="AD147">
        <v>754.5274752</v>
      </c>
      <c r="AE147">
        <v>0.8</v>
      </c>
      <c r="AF147" t="s">
        <v>780</v>
      </c>
      <c r="AG147">
        <v>146.5274752</v>
      </c>
      <c r="AH147">
        <v>0</v>
      </c>
      <c r="AI147" t="s">
        <v>780</v>
      </c>
    </row>
    <row r="148" spans="1:35">
      <c r="A148" t="s">
        <v>809</v>
      </c>
      <c r="B148" t="s">
        <v>782</v>
      </c>
      <c r="C148" s="1">
        <v>330607009</v>
      </c>
      <c r="D148" t="s">
        <v>318</v>
      </c>
      <c r="E148" t="s">
        <v>20</v>
      </c>
      <c r="F148">
        <v>897</v>
      </c>
      <c r="G148">
        <v>1050</v>
      </c>
      <c r="H148">
        <v>845</v>
      </c>
      <c r="I148">
        <v>966</v>
      </c>
      <c r="J148">
        <v>0.92</v>
      </c>
      <c r="K148">
        <v>21</v>
      </c>
      <c r="L148">
        <v>121</v>
      </c>
      <c r="M148">
        <v>2541</v>
      </c>
      <c r="N148">
        <v>0.143195266272189</v>
      </c>
      <c r="O148">
        <v>727</v>
      </c>
      <c r="P148">
        <v>840.42</v>
      </c>
      <c r="Q148">
        <v>893</v>
      </c>
      <c r="R148">
        <v>0.87</v>
      </c>
      <c r="S148">
        <v>5</v>
      </c>
      <c r="T148">
        <v>113.42</v>
      </c>
      <c r="U148">
        <v>567.1</v>
      </c>
      <c r="V148">
        <v>654</v>
      </c>
      <c r="W148">
        <v>747.9738</v>
      </c>
      <c r="X148">
        <v>759</v>
      </c>
      <c r="Y148">
        <v>0.89</v>
      </c>
      <c r="Z148" t="s">
        <v>780</v>
      </c>
      <c r="AA148">
        <v>93.9738</v>
      </c>
      <c r="AB148">
        <v>0</v>
      </c>
      <c r="AC148">
        <v>523</v>
      </c>
      <c r="AD148">
        <v>598.37904</v>
      </c>
      <c r="AE148">
        <v>0.8</v>
      </c>
      <c r="AF148" t="s">
        <v>780</v>
      </c>
      <c r="AG148">
        <v>75.37904</v>
      </c>
      <c r="AH148">
        <v>0</v>
      </c>
      <c r="AI148" t="s">
        <v>780</v>
      </c>
    </row>
    <row r="149" spans="1:35">
      <c r="A149" t="s">
        <v>809</v>
      </c>
      <c r="B149" t="s">
        <v>782</v>
      </c>
      <c r="C149" s="1">
        <v>330610001</v>
      </c>
      <c r="D149" t="s">
        <v>319</v>
      </c>
      <c r="E149" t="s">
        <v>20</v>
      </c>
      <c r="F149">
        <v>448</v>
      </c>
      <c r="G149">
        <v>606</v>
      </c>
      <c r="H149">
        <v>427</v>
      </c>
      <c r="I149">
        <v>557.52</v>
      </c>
      <c r="J149">
        <v>0.92</v>
      </c>
      <c r="K149">
        <v>953</v>
      </c>
      <c r="L149">
        <v>130.52</v>
      </c>
      <c r="M149">
        <v>124385.56</v>
      </c>
      <c r="N149">
        <v>0.305667447306792</v>
      </c>
      <c r="O149">
        <v>367</v>
      </c>
      <c r="P149">
        <v>485.0424</v>
      </c>
      <c r="Q149">
        <v>515</v>
      </c>
      <c r="R149">
        <v>0.87</v>
      </c>
      <c r="S149">
        <v>1041</v>
      </c>
      <c r="T149">
        <v>118.0424</v>
      </c>
      <c r="U149">
        <v>122882.1384</v>
      </c>
      <c r="V149">
        <v>330</v>
      </c>
      <c r="W149">
        <v>431.687736</v>
      </c>
      <c r="X149">
        <v>408</v>
      </c>
      <c r="Y149">
        <v>0.89</v>
      </c>
      <c r="Z149">
        <v>5</v>
      </c>
      <c r="AA149">
        <v>101.687736</v>
      </c>
      <c r="AB149">
        <v>508.43868</v>
      </c>
      <c r="AC149">
        <v>264</v>
      </c>
      <c r="AD149">
        <v>345.3501888</v>
      </c>
      <c r="AE149">
        <v>0.8</v>
      </c>
      <c r="AF149" t="s">
        <v>780</v>
      </c>
      <c r="AG149">
        <v>81.3501888</v>
      </c>
      <c r="AH149">
        <v>0</v>
      </c>
      <c r="AI149" t="s">
        <v>780</v>
      </c>
    </row>
    <row r="150" spans="1:35">
      <c r="A150" t="s">
        <v>809</v>
      </c>
      <c r="B150" t="s">
        <v>782</v>
      </c>
      <c r="C150" s="1" t="s">
        <v>826</v>
      </c>
      <c r="D150" t="s">
        <v>827</v>
      </c>
      <c r="E150" t="s">
        <v>20</v>
      </c>
      <c r="F150">
        <v>582.4</v>
      </c>
      <c r="G150">
        <v>787.8</v>
      </c>
      <c r="H150">
        <v>555.1</v>
      </c>
      <c r="I150">
        <v>724.776</v>
      </c>
      <c r="J150">
        <v>0.92</v>
      </c>
      <c r="K150">
        <v>8</v>
      </c>
      <c r="L150">
        <v>169.676</v>
      </c>
      <c r="M150">
        <v>1357.408</v>
      </c>
      <c r="N150">
        <v>0.305667447306792</v>
      </c>
      <c r="O150">
        <v>477.1</v>
      </c>
      <c r="P150">
        <v>630.55512</v>
      </c>
      <c r="Q150">
        <v>669.5</v>
      </c>
      <c r="R150">
        <v>0.87</v>
      </c>
      <c r="S150">
        <v>3</v>
      </c>
      <c r="T150">
        <v>153.45512</v>
      </c>
      <c r="U150">
        <v>460.36536</v>
      </c>
      <c r="V150">
        <v>429</v>
      </c>
      <c r="W150">
        <v>561.1940568</v>
      </c>
      <c r="X150">
        <v>530.4</v>
      </c>
      <c r="Y150">
        <v>0.89</v>
      </c>
      <c r="Z150" t="s">
        <v>780</v>
      </c>
      <c r="AA150">
        <v>132.1940568</v>
      </c>
      <c r="AB150">
        <v>0</v>
      </c>
      <c r="AC150">
        <v>343.2</v>
      </c>
      <c r="AD150">
        <v>448.95524544</v>
      </c>
      <c r="AE150">
        <v>0.8</v>
      </c>
      <c r="AF150" t="s">
        <v>780</v>
      </c>
      <c r="AG150">
        <v>105.75524544</v>
      </c>
      <c r="AH150">
        <v>0</v>
      </c>
      <c r="AI150" t="s">
        <v>780</v>
      </c>
    </row>
    <row r="151" spans="1:35">
      <c r="A151" t="s">
        <v>809</v>
      </c>
      <c r="B151" t="s">
        <v>782</v>
      </c>
      <c r="C151" s="1">
        <v>330610002</v>
      </c>
      <c r="D151" t="s">
        <v>321</v>
      </c>
      <c r="E151" t="s">
        <v>20</v>
      </c>
      <c r="F151">
        <v>598</v>
      </c>
      <c r="G151">
        <v>789</v>
      </c>
      <c r="H151">
        <v>565</v>
      </c>
      <c r="I151">
        <v>725.88</v>
      </c>
      <c r="J151">
        <v>0.92</v>
      </c>
      <c r="K151">
        <v>831.95</v>
      </c>
      <c r="L151">
        <v>160.88</v>
      </c>
      <c r="M151">
        <v>133844.116</v>
      </c>
      <c r="N151">
        <v>0.284743362831858</v>
      </c>
      <c r="O151">
        <v>486</v>
      </c>
      <c r="P151">
        <v>631.5156</v>
      </c>
      <c r="Q151">
        <v>671</v>
      </c>
      <c r="R151">
        <v>0.87</v>
      </c>
      <c r="S151">
        <v>1365.3</v>
      </c>
      <c r="T151">
        <v>145.5156</v>
      </c>
      <c r="U151">
        <v>198672.44868</v>
      </c>
      <c r="V151">
        <v>437</v>
      </c>
      <c r="W151">
        <v>562.048884</v>
      </c>
      <c r="X151">
        <v>570</v>
      </c>
      <c r="Y151">
        <v>0.89</v>
      </c>
      <c r="Z151" t="s">
        <v>780</v>
      </c>
      <c r="AA151">
        <v>125.048884</v>
      </c>
      <c r="AB151">
        <v>0</v>
      </c>
      <c r="AC151">
        <v>349</v>
      </c>
      <c r="AD151">
        <v>449.6391072</v>
      </c>
      <c r="AE151">
        <v>0.8</v>
      </c>
      <c r="AF151" t="s">
        <v>780</v>
      </c>
      <c r="AG151">
        <v>100.6391072</v>
      </c>
      <c r="AH151">
        <v>0</v>
      </c>
      <c r="AI151" t="s">
        <v>780</v>
      </c>
    </row>
    <row r="152" spans="1:35">
      <c r="A152" t="s">
        <v>809</v>
      </c>
      <c r="B152" t="s">
        <v>782</v>
      </c>
      <c r="C152" s="1">
        <v>330611006</v>
      </c>
      <c r="D152" t="s">
        <v>322</v>
      </c>
      <c r="E152" t="s">
        <v>20</v>
      </c>
      <c r="F152">
        <v>1716</v>
      </c>
      <c r="G152">
        <v>2238</v>
      </c>
      <c r="H152">
        <v>1500</v>
      </c>
      <c r="I152">
        <v>2058.96</v>
      </c>
      <c r="J152">
        <v>0.92</v>
      </c>
      <c r="K152">
        <v>21.4</v>
      </c>
      <c r="L152">
        <v>558.96</v>
      </c>
      <c r="M152">
        <v>11961.744</v>
      </c>
      <c r="N152">
        <v>0.37264</v>
      </c>
      <c r="O152">
        <v>1250</v>
      </c>
      <c r="P152">
        <v>1791.2952</v>
      </c>
      <c r="Q152">
        <v>1902</v>
      </c>
      <c r="R152">
        <v>0.87</v>
      </c>
      <c r="S152">
        <v>9</v>
      </c>
      <c r="T152">
        <v>541.2952</v>
      </c>
      <c r="U152">
        <v>4871.6568</v>
      </c>
      <c r="V152">
        <v>1125</v>
      </c>
      <c r="W152">
        <v>1594.252728</v>
      </c>
      <c r="X152">
        <v>1617</v>
      </c>
      <c r="Y152">
        <v>0.89</v>
      </c>
      <c r="Z152" t="s">
        <v>780</v>
      </c>
      <c r="AA152">
        <v>469.252728</v>
      </c>
      <c r="AB152">
        <v>0</v>
      </c>
      <c r="AC152">
        <v>900</v>
      </c>
      <c r="AD152">
        <v>1275.4021824</v>
      </c>
      <c r="AE152">
        <v>0.8</v>
      </c>
      <c r="AF152" t="s">
        <v>780</v>
      </c>
      <c r="AG152">
        <v>375.4021824</v>
      </c>
      <c r="AH152">
        <v>0</v>
      </c>
      <c r="AI152" t="s">
        <v>780</v>
      </c>
    </row>
    <row r="153" spans="1:35">
      <c r="A153" t="s">
        <v>809</v>
      </c>
      <c r="B153" t="s">
        <v>782</v>
      </c>
      <c r="C153" s="1">
        <v>330701005</v>
      </c>
      <c r="D153" t="s">
        <v>323</v>
      </c>
      <c r="E153" t="s">
        <v>20</v>
      </c>
      <c r="F153">
        <v>448</v>
      </c>
      <c r="G153">
        <v>552</v>
      </c>
      <c r="H153">
        <v>427</v>
      </c>
      <c r="I153">
        <v>507.84</v>
      </c>
      <c r="J153">
        <v>0.92</v>
      </c>
      <c r="K153">
        <v>409.1251</v>
      </c>
      <c r="L153">
        <v>80.84</v>
      </c>
      <c r="M153">
        <v>33073.673084</v>
      </c>
      <c r="N153">
        <v>0.189320843091335</v>
      </c>
      <c r="O153">
        <v>367</v>
      </c>
      <c r="P153">
        <v>441.8208</v>
      </c>
      <c r="Q153">
        <v>469</v>
      </c>
      <c r="R153">
        <v>0.87</v>
      </c>
      <c r="S153">
        <v>483.5</v>
      </c>
      <c r="T153">
        <v>74.8208</v>
      </c>
      <c r="U153">
        <v>36175.8568</v>
      </c>
      <c r="V153">
        <v>330</v>
      </c>
      <c r="W153">
        <v>393.220512</v>
      </c>
      <c r="X153">
        <v>399</v>
      </c>
      <c r="Y153">
        <v>0.89</v>
      </c>
      <c r="Z153" t="s">
        <v>780</v>
      </c>
      <c r="AA153">
        <v>63.220512</v>
      </c>
      <c r="AB153">
        <v>0</v>
      </c>
      <c r="AC153">
        <v>264</v>
      </c>
      <c r="AD153">
        <v>314.5764096</v>
      </c>
      <c r="AE153">
        <v>0.8</v>
      </c>
      <c r="AF153" t="s">
        <v>780</v>
      </c>
      <c r="AG153">
        <v>50.5764096</v>
      </c>
      <c r="AH153">
        <v>0</v>
      </c>
      <c r="AI153" t="s">
        <v>780</v>
      </c>
    </row>
    <row r="154" spans="1:35">
      <c r="A154" t="s">
        <v>809</v>
      </c>
      <c r="B154" t="s">
        <v>782</v>
      </c>
      <c r="C154" s="1">
        <v>330701022</v>
      </c>
      <c r="D154" t="s">
        <v>325</v>
      </c>
      <c r="E154" t="s">
        <v>20</v>
      </c>
      <c r="F154">
        <v>1287</v>
      </c>
      <c r="G154">
        <v>1584</v>
      </c>
      <c r="H154">
        <v>1120</v>
      </c>
      <c r="I154">
        <v>1457.28</v>
      </c>
      <c r="J154">
        <v>0.92</v>
      </c>
      <c r="K154">
        <v>297</v>
      </c>
      <c r="L154">
        <v>337.28</v>
      </c>
      <c r="M154">
        <v>100172.16</v>
      </c>
      <c r="N154">
        <v>0.301142857142857</v>
      </c>
      <c r="O154">
        <v>952</v>
      </c>
      <c r="P154">
        <v>1267.8336</v>
      </c>
      <c r="Q154">
        <v>1346</v>
      </c>
      <c r="R154">
        <v>0.87</v>
      </c>
      <c r="S154">
        <v>155</v>
      </c>
      <c r="T154">
        <v>315.8336</v>
      </c>
      <c r="U154">
        <v>48954.208</v>
      </c>
      <c r="V154">
        <v>856</v>
      </c>
      <c r="W154">
        <v>1128.371904</v>
      </c>
      <c r="X154">
        <v>1144</v>
      </c>
      <c r="Y154">
        <v>0.89</v>
      </c>
      <c r="Z154" t="s">
        <v>780</v>
      </c>
      <c r="AA154">
        <v>272.371904</v>
      </c>
      <c r="AB154">
        <v>0</v>
      </c>
      <c r="AC154">
        <v>684</v>
      </c>
      <c r="AD154">
        <v>902.6975232</v>
      </c>
      <c r="AE154">
        <v>0.8</v>
      </c>
      <c r="AF154" t="s">
        <v>780</v>
      </c>
      <c r="AG154">
        <v>218.6975232</v>
      </c>
      <c r="AH154">
        <v>0</v>
      </c>
      <c r="AI154" t="s">
        <v>780</v>
      </c>
    </row>
    <row r="155" spans="1:35">
      <c r="A155" t="s">
        <v>809</v>
      </c>
      <c r="B155" t="s">
        <v>782</v>
      </c>
      <c r="C155" s="1" t="s">
        <v>828</v>
      </c>
      <c r="D155" t="s">
        <v>829</v>
      </c>
      <c r="E155" t="s">
        <v>20</v>
      </c>
      <c r="F155">
        <v>1673.1</v>
      </c>
      <c r="G155">
        <v>2059.2</v>
      </c>
      <c r="H155">
        <v>1456</v>
      </c>
      <c r="I155">
        <v>1894.464</v>
      </c>
      <c r="J155">
        <v>0.92</v>
      </c>
      <c r="K155">
        <v>136</v>
      </c>
      <c r="L155">
        <v>438.464</v>
      </c>
      <c r="M155">
        <v>59631.1040000001</v>
      </c>
      <c r="N155">
        <v>0.301142857142857</v>
      </c>
      <c r="O155">
        <v>1237.6</v>
      </c>
      <c r="P155">
        <v>1648.18368</v>
      </c>
      <c r="Q155">
        <v>1749.8</v>
      </c>
      <c r="R155">
        <v>0.87</v>
      </c>
      <c r="S155">
        <v>42</v>
      </c>
      <c r="T155">
        <v>410.58368</v>
      </c>
      <c r="U155">
        <v>17244.51456</v>
      </c>
      <c r="V155">
        <v>1112.8</v>
      </c>
      <c r="W155">
        <v>1466.8834752</v>
      </c>
      <c r="X155">
        <v>1487.2</v>
      </c>
      <c r="Y155">
        <v>0.89</v>
      </c>
      <c r="Z155" t="s">
        <v>780</v>
      </c>
      <c r="AA155">
        <v>354.0834752</v>
      </c>
      <c r="AB155">
        <v>0</v>
      </c>
      <c r="AC155">
        <v>889.2</v>
      </c>
      <c r="AD155">
        <v>1173.50678016</v>
      </c>
      <c r="AE155">
        <v>0.8</v>
      </c>
      <c r="AF155" t="s">
        <v>780</v>
      </c>
      <c r="AG155">
        <v>284.30678016</v>
      </c>
      <c r="AH155">
        <v>0</v>
      </c>
      <c r="AI155" t="s">
        <v>780</v>
      </c>
    </row>
    <row r="156" spans="1:35">
      <c r="A156" t="s">
        <v>809</v>
      </c>
      <c r="B156" t="s">
        <v>782</v>
      </c>
      <c r="C156" s="1">
        <v>330701025</v>
      </c>
      <c r="D156" t="s">
        <v>328</v>
      </c>
      <c r="E156" t="s">
        <v>20</v>
      </c>
      <c r="F156">
        <v>1144</v>
      </c>
      <c r="G156">
        <v>1228</v>
      </c>
      <c r="H156">
        <v>1000</v>
      </c>
      <c r="I156">
        <v>1129.76</v>
      </c>
      <c r="J156">
        <v>0.92</v>
      </c>
      <c r="K156">
        <v>6</v>
      </c>
      <c r="L156">
        <v>129.76</v>
      </c>
      <c r="M156">
        <v>778.56</v>
      </c>
      <c r="N156">
        <v>0.12976</v>
      </c>
      <c r="O156">
        <v>845</v>
      </c>
      <c r="P156">
        <v>982.8912</v>
      </c>
      <c r="Q156">
        <v>1044</v>
      </c>
      <c r="R156">
        <v>0.87</v>
      </c>
      <c r="S156">
        <v>43.7</v>
      </c>
      <c r="T156">
        <v>137.8912</v>
      </c>
      <c r="U156">
        <v>6025.84544</v>
      </c>
      <c r="V156">
        <v>760</v>
      </c>
      <c r="W156">
        <v>874.773168</v>
      </c>
      <c r="X156">
        <v>887</v>
      </c>
      <c r="Y156">
        <v>0.89</v>
      </c>
      <c r="Z156" t="s">
        <v>780</v>
      </c>
      <c r="AA156">
        <v>114.773168</v>
      </c>
      <c r="AB156">
        <v>0</v>
      </c>
      <c r="AC156">
        <v>608</v>
      </c>
      <c r="AD156">
        <v>699.8185344</v>
      </c>
      <c r="AE156">
        <v>0.8</v>
      </c>
      <c r="AF156" t="s">
        <v>780</v>
      </c>
      <c r="AG156">
        <v>91.8185344000001</v>
      </c>
      <c r="AH156">
        <v>0</v>
      </c>
      <c r="AI156" t="s">
        <v>780</v>
      </c>
    </row>
    <row r="157" spans="1:35">
      <c r="A157" t="s">
        <v>809</v>
      </c>
      <c r="B157" t="s">
        <v>782</v>
      </c>
      <c r="C157" s="1">
        <v>330702002</v>
      </c>
      <c r="D157" t="s">
        <v>330</v>
      </c>
      <c r="E157" t="s">
        <v>20</v>
      </c>
      <c r="F157">
        <v>3276</v>
      </c>
      <c r="G157">
        <v>4590</v>
      </c>
      <c r="H157">
        <v>2700</v>
      </c>
      <c r="I157">
        <v>4222.8</v>
      </c>
      <c r="J157">
        <v>0.92</v>
      </c>
      <c r="K157">
        <v>49</v>
      </c>
      <c r="L157">
        <v>1522.8</v>
      </c>
      <c r="M157">
        <v>74617.2</v>
      </c>
      <c r="N157">
        <v>0.564</v>
      </c>
      <c r="O157">
        <v>2322</v>
      </c>
      <c r="P157">
        <v>3673.836</v>
      </c>
      <c r="Q157">
        <v>3902</v>
      </c>
      <c r="R157">
        <v>0.87</v>
      </c>
      <c r="S157">
        <v>10</v>
      </c>
      <c r="T157">
        <v>1351.836</v>
      </c>
      <c r="U157">
        <v>13518.36</v>
      </c>
      <c r="V157">
        <v>2090</v>
      </c>
      <c r="W157">
        <v>3269.71404</v>
      </c>
      <c r="X157">
        <v>3316</v>
      </c>
      <c r="Y157">
        <v>0.89</v>
      </c>
      <c r="Z157" t="s">
        <v>780</v>
      </c>
      <c r="AA157">
        <v>1179.71404</v>
      </c>
      <c r="AB157">
        <v>0</v>
      </c>
      <c r="AC157">
        <v>1671</v>
      </c>
      <c r="AD157">
        <v>2615.771232</v>
      </c>
      <c r="AE157">
        <v>0.8</v>
      </c>
      <c r="AF157" t="s">
        <v>780</v>
      </c>
      <c r="AG157">
        <v>944.771232000001</v>
      </c>
      <c r="AH157">
        <v>0</v>
      </c>
      <c r="AI157" t="s">
        <v>780</v>
      </c>
    </row>
    <row r="158" spans="1:35">
      <c r="A158" t="s">
        <v>809</v>
      </c>
      <c r="B158" t="s">
        <v>782</v>
      </c>
      <c r="C158" s="1">
        <v>330702003</v>
      </c>
      <c r="D158" t="s">
        <v>332</v>
      </c>
      <c r="E158" t="s">
        <v>20</v>
      </c>
      <c r="F158">
        <v>3276</v>
      </c>
      <c r="G158">
        <v>4270</v>
      </c>
      <c r="H158">
        <v>2700</v>
      </c>
      <c r="I158">
        <v>3928.4</v>
      </c>
      <c r="J158">
        <v>0.92</v>
      </c>
      <c r="K158">
        <v>0.5</v>
      </c>
      <c r="L158">
        <v>1228.4</v>
      </c>
      <c r="M158">
        <v>614.2</v>
      </c>
      <c r="N158">
        <v>0.454962962962963</v>
      </c>
      <c r="O158">
        <v>2322</v>
      </c>
      <c r="P158">
        <v>3417.708</v>
      </c>
      <c r="Q158">
        <v>3630</v>
      </c>
      <c r="R158">
        <v>0.87</v>
      </c>
      <c r="S158">
        <v>2</v>
      </c>
      <c r="T158">
        <v>1095.708</v>
      </c>
      <c r="U158">
        <v>2191.416</v>
      </c>
      <c r="V158">
        <v>2090</v>
      </c>
      <c r="W158">
        <v>3041.76012</v>
      </c>
      <c r="X158">
        <v>3085</v>
      </c>
      <c r="Y158">
        <v>0.89</v>
      </c>
      <c r="Z158" t="s">
        <v>780</v>
      </c>
      <c r="AA158">
        <v>951.76012</v>
      </c>
      <c r="AB158">
        <v>0</v>
      </c>
      <c r="AC158">
        <v>1671</v>
      </c>
      <c r="AD158">
        <v>2433.408096</v>
      </c>
      <c r="AE158">
        <v>0.8</v>
      </c>
      <c r="AF158" t="s">
        <v>780</v>
      </c>
      <c r="AG158">
        <v>762.408096</v>
      </c>
      <c r="AH158">
        <v>0</v>
      </c>
      <c r="AI158" t="s">
        <v>780</v>
      </c>
    </row>
    <row r="159" spans="1:35">
      <c r="A159" t="s">
        <v>809</v>
      </c>
      <c r="B159" t="s">
        <v>782</v>
      </c>
      <c r="C159" s="1">
        <v>330702005</v>
      </c>
      <c r="D159" t="s">
        <v>333</v>
      </c>
      <c r="E159" t="s">
        <v>20</v>
      </c>
      <c r="F159">
        <v>1820</v>
      </c>
      <c r="G159">
        <v>2539</v>
      </c>
      <c r="H159">
        <v>1750</v>
      </c>
      <c r="I159">
        <v>2335.88</v>
      </c>
      <c r="J159">
        <v>0.92</v>
      </c>
      <c r="K159">
        <v>64</v>
      </c>
      <c r="L159">
        <v>585.88</v>
      </c>
      <c r="M159">
        <v>37496.32</v>
      </c>
      <c r="N159">
        <v>0.334788571428571</v>
      </c>
      <c r="O159">
        <v>1488</v>
      </c>
      <c r="P159">
        <v>2032.2156</v>
      </c>
      <c r="Q159">
        <v>2158</v>
      </c>
      <c r="R159">
        <v>0.87</v>
      </c>
      <c r="S159">
        <v>8</v>
      </c>
      <c r="T159">
        <v>544.2156</v>
      </c>
      <c r="U159">
        <v>4353.7248</v>
      </c>
      <c r="V159">
        <v>1338</v>
      </c>
      <c r="W159">
        <v>1808.671884</v>
      </c>
      <c r="X159">
        <v>1834</v>
      </c>
      <c r="Y159">
        <v>0.89</v>
      </c>
      <c r="Z159" t="s">
        <v>780</v>
      </c>
      <c r="AA159">
        <v>470.671884</v>
      </c>
      <c r="AB159">
        <v>0</v>
      </c>
      <c r="AC159">
        <v>1070</v>
      </c>
      <c r="AD159">
        <v>1446.9375072</v>
      </c>
      <c r="AE159">
        <v>0.8</v>
      </c>
      <c r="AF159" t="s">
        <v>780</v>
      </c>
      <c r="AG159">
        <v>376.9375072</v>
      </c>
      <c r="AH159">
        <v>0</v>
      </c>
      <c r="AI159" t="s">
        <v>780</v>
      </c>
    </row>
    <row r="160" spans="1:35">
      <c r="A160" t="s">
        <v>809</v>
      </c>
      <c r="B160" t="s">
        <v>782</v>
      </c>
      <c r="C160" s="1">
        <v>330702009</v>
      </c>
      <c r="D160" t="s">
        <v>334</v>
      </c>
      <c r="E160" t="s">
        <v>20</v>
      </c>
      <c r="F160">
        <v>1950</v>
      </c>
      <c r="G160">
        <v>2309</v>
      </c>
      <c r="H160">
        <v>1870</v>
      </c>
      <c r="I160">
        <v>2124.28</v>
      </c>
      <c r="J160">
        <v>0.92</v>
      </c>
      <c r="K160">
        <v>57</v>
      </c>
      <c r="L160">
        <v>254.28</v>
      </c>
      <c r="M160">
        <v>14493.96</v>
      </c>
      <c r="N160">
        <v>0.135978609625669</v>
      </c>
      <c r="O160">
        <v>1590</v>
      </c>
      <c r="P160">
        <v>1848.1236</v>
      </c>
      <c r="Q160">
        <v>1963</v>
      </c>
      <c r="R160">
        <v>0.87</v>
      </c>
      <c r="S160">
        <v>44</v>
      </c>
      <c r="T160">
        <v>258.1236</v>
      </c>
      <c r="U160">
        <v>11357.4384</v>
      </c>
      <c r="V160">
        <v>1430</v>
      </c>
      <c r="W160">
        <v>1644.830004</v>
      </c>
      <c r="X160">
        <v>1668</v>
      </c>
      <c r="Y160">
        <v>0.89</v>
      </c>
      <c r="Z160" t="s">
        <v>780</v>
      </c>
      <c r="AA160">
        <v>214.830004</v>
      </c>
      <c r="AB160">
        <v>0</v>
      </c>
      <c r="AC160">
        <v>1144</v>
      </c>
      <c r="AD160">
        <v>1315.8640032</v>
      </c>
      <c r="AE160">
        <v>0.8</v>
      </c>
      <c r="AF160" t="s">
        <v>780</v>
      </c>
      <c r="AG160">
        <v>171.8640032</v>
      </c>
      <c r="AH160">
        <v>0</v>
      </c>
      <c r="AI160" t="s">
        <v>780</v>
      </c>
    </row>
    <row r="161" spans="1:35">
      <c r="A161" t="s">
        <v>809</v>
      </c>
      <c r="B161" t="s">
        <v>782</v>
      </c>
      <c r="C161" s="1" t="s">
        <v>830</v>
      </c>
      <c r="D161" t="s">
        <v>831</v>
      </c>
      <c r="E161" t="s">
        <v>20</v>
      </c>
      <c r="F161">
        <v>2535</v>
      </c>
      <c r="G161">
        <v>3001.7</v>
      </c>
      <c r="H161">
        <v>2431</v>
      </c>
      <c r="I161">
        <v>2761.564</v>
      </c>
      <c r="J161">
        <v>0.92</v>
      </c>
      <c r="K161">
        <v>5</v>
      </c>
      <c r="L161">
        <v>330.564</v>
      </c>
      <c r="M161">
        <v>1652.82</v>
      </c>
      <c r="N161">
        <v>0.135978609625669</v>
      </c>
      <c r="O161">
        <v>2067</v>
      </c>
      <c r="P161">
        <v>2402.56068</v>
      </c>
      <c r="Q161">
        <v>2551.9</v>
      </c>
      <c r="R161">
        <v>0.87</v>
      </c>
      <c r="S161">
        <v>1</v>
      </c>
      <c r="T161">
        <v>335.56068</v>
      </c>
      <c r="U161">
        <v>335.56068</v>
      </c>
      <c r="V161">
        <v>1859</v>
      </c>
      <c r="W161">
        <v>2138.2790052</v>
      </c>
      <c r="X161">
        <v>2168.4</v>
      </c>
      <c r="Y161">
        <v>0.89</v>
      </c>
      <c r="Z161" t="s">
        <v>780</v>
      </c>
      <c r="AA161">
        <v>279.2790052</v>
      </c>
      <c r="AB161">
        <v>0</v>
      </c>
      <c r="AC161">
        <v>1487.2</v>
      </c>
      <c r="AD161">
        <v>1710.62320416</v>
      </c>
      <c r="AE161">
        <v>0.8</v>
      </c>
      <c r="AF161" t="s">
        <v>780</v>
      </c>
      <c r="AG161">
        <v>223.42320416</v>
      </c>
      <c r="AH161">
        <v>0</v>
      </c>
      <c r="AI161" t="s">
        <v>780</v>
      </c>
    </row>
    <row r="162" spans="1:35">
      <c r="A162" t="s">
        <v>809</v>
      </c>
      <c r="B162" t="s">
        <v>782</v>
      </c>
      <c r="C162" s="1">
        <v>330702010</v>
      </c>
      <c r="D162" t="s">
        <v>336</v>
      </c>
      <c r="E162" t="s">
        <v>20</v>
      </c>
      <c r="F162">
        <v>4586</v>
      </c>
      <c r="G162">
        <v>6080</v>
      </c>
      <c r="H162">
        <v>4000</v>
      </c>
      <c r="I162">
        <v>5593.6</v>
      </c>
      <c r="J162">
        <v>0.92</v>
      </c>
      <c r="K162" t="s">
        <v>780</v>
      </c>
      <c r="L162">
        <v>1593.6</v>
      </c>
      <c r="M162">
        <v>0</v>
      </c>
      <c r="N162">
        <v>0.3984</v>
      </c>
      <c r="O162">
        <v>3440</v>
      </c>
      <c r="P162">
        <v>4866.432</v>
      </c>
      <c r="Q162">
        <v>5168</v>
      </c>
      <c r="R162">
        <v>0.87</v>
      </c>
      <c r="S162" t="s">
        <v>780</v>
      </c>
      <c r="T162">
        <v>1426.432</v>
      </c>
      <c r="U162">
        <v>0</v>
      </c>
      <c r="V162">
        <v>3096</v>
      </c>
      <c r="W162">
        <v>4331.12448</v>
      </c>
      <c r="X162">
        <v>4393</v>
      </c>
      <c r="Y162">
        <v>0.89</v>
      </c>
      <c r="Z162" t="s">
        <v>780</v>
      </c>
      <c r="AA162">
        <v>1235.12448</v>
      </c>
      <c r="AB162">
        <v>0</v>
      </c>
      <c r="AC162">
        <v>2476</v>
      </c>
      <c r="AD162">
        <v>3464.899584</v>
      </c>
      <c r="AE162">
        <v>0.8</v>
      </c>
      <c r="AF162" t="s">
        <v>780</v>
      </c>
      <c r="AG162">
        <v>988.899584000001</v>
      </c>
      <c r="AH162">
        <v>0</v>
      </c>
      <c r="AI162" t="s">
        <v>780</v>
      </c>
    </row>
    <row r="163" spans="1:35">
      <c r="A163" t="s">
        <v>809</v>
      </c>
      <c r="B163" t="s">
        <v>782</v>
      </c>
      <c r="C163" s="1">
        <v>330702011</v>
      </c>
      <c r="D163" t="s">
        <v>337</v>
      </c>
      <c r="E163" t="s">
        <v>20</v>
      </c>
      <c r="F163">
        <v>1820</v>
      </c>
      <c r="G163">
        <v>2338</v>
      </c>
      <c r="H163">
        <v>1750</v>
      </c>
      <c r="I163">
        <v>2150.96</v>
      </c>
      <c r="J163">
        <v>0.92</v>
      </c>
      <c r="K163">
        <v>35.2</v>
      </c>
      <c r="L163">
        <v>400.96</v>
      </c>
      <c r="M163">
        <v>14113.792</v>
      </c>
      <c r="N163">
        <v>0.22912</v>
      </c>
      <c r="O163">
        <v>1488</v>
      </c>
      <c r="P163">
        <v>1871.3352</v>
      </c>
      <c r="Q163">
        <v>1987</v>
      </c>
      <c r="R163">
        <v>0.87</v>
      </c>
      <c r="S163">
        <v>40.1</v>
      </c>
      <c r="T163">
        <v>383.3352</v>
      </c>
      <c r="U163">
        <v>15371.74152</v>
      </c>
      <c r="V163">
        <v>1338</v>
      </c>
      <c r="W163">
        <v>1665.488328</v>
      </c>
      <c r="X163">
        <v>1689</v>
      </c>
      <c r="Y163">
        <v>0.89</v>
      </c>
      <c r="Z163" t="s">
        <v>780</v>
      </c>
      <c r="AA163">
        <v>327.488328</v>
      </c>
      <c r="AB163">
        <v>0</v>
      </c>
      <c r="AC163">
        <v>1070</v>
      </c>
      <c r="AD163">
        <v>1332.3906624</v>
      </c>
      <c r="AE163">
        <v>0.8</v>
      </c>
      <c r="AF163" t="s">
        <v>780</v>
      </c>
      <c r="AG163">
        <v>262.3906624</v>
      </c>
      <c r="AH163">
        <v>0</v>
      </c>
      <c r="AI163" t="s">
        <v>780</v>
      </c>
    </row>
    <row r="164" spans="1:35">
      <c r="A164" t="s">
        <v>809</v>
      </c>
      <c r="B164" t="s">
        <v>782</v>
      </c>
      <c r="C164" s="1">
        <v>330703003</v>
      </c>
      <c r="D164" t="s">
        <v>338</v>
      </c>
      <c r="E164" t="s">
        <v>20</v>
      </c>
      <c r="F164">
        <v>1300</v>
      </c>
      <c r="G164">
        <v>1507</v>
      </c>
      <c r="H164">
        <v>1250</v>
      </c>
      <c r="I164">
        <v>1386.44</v>
      </c>
      <c r="J164">
        <v>0.92</v>
      </c>
      <c r="K164">
        <v>1.5</v>
      </c>
      <c r="L164">
        <v>136.44</v>
      </c>
      <c r="M164">
        <v>204.66</v>
      </c>
      <c r="N164">
        <v>0.109152</v>
      </c>
      <c r="O164">
        <v>1063</v>
      </c>
      <c r="P164">
        <v>1206.2028</v>
      </c>
      <c r="Q164">
        <v>1281</v>
      </c>
      <c r="R164">
        <v>0.87</v>
      </c>
      <c r="S164">
        <v>33.1</v>
      </c>
      <c r="T164">
        <v>143.2028</v>
      </c>
      <c r="U164">
        <v>4740.01268</v>
      </c>
      <c r="V164">
        <v>956</v>
      </c>
      <c r="W164">
        <v>1073.520492</v>
      </c>
      <c r="X164">
        <v>1089</v>
      </c>
      <c r="Y164">
        <v>0.89</v>
      </c>
      <c r="Z164" t="s">
        <v>780</v>
      </c>
      <c r="AA164">
        <v>117.520492</v>
      </c>
      <c r="AB164">
        <v>0</v>
      </c>
      <c r="AC164">
        <v>764</v>
      </c>
      <c r="AD164">
        <v>858.8163936</v>
      </c>
      <c r="AE164">
        <v>0.8</v>
      </c>
      <c r="AF164" t="s">
        <v>780</v>
      </c>
      <c r="AG164">
        <v>94.8163936000001</v>
      </c>
      <c r="AH164">
        <v>0</v>
      </c>
      <c r="AI164" t="s">
        <v>780</v>
      </c>
    </row>
    <row r="165" spans="1:35">
      <c r="A165" t="s">
        <v>809</v>
      </c>
      <c r="B165" t="s">
        <v>782</v>
      </c>
      <c r="C165" s="1" t="s">
        <v>832</v>
      </c>
      <c r="D165" t="s">
        <v>338</v>
      </c>
      <c r="E165" t="s">
        <v>20</v>
      </c>
      <c r="F165">
        <v>1690</v>
      </c>
      <c r="G165">
        <v>1959.1</v>
      </c>
      <c r="H165">
        <v>1625</v>
      </c>
      <c r="I165">
        <v>1802.372</v>
      </c>
      <c r="J165">
        <v>0.92</v>
      </c>
      <c r="K165" t="s">
        <v>780</v>
      </c>
      <c r="L165">
        <v>177.372</v>
      </c>
      <c r="M165">
        <v>0</v>
      </c>
      <c r="N165">
        <v>0.109152</v>
      </c>
      <c r="O165">
        <v>1381.9</v>
      </c>
      <c r="P165">
        <v>1568.06364</v>
      </c>
      <c r="Q165">
        <v>1665.3</v>
      </c>
      <c r="R165">
        <v>0.87</v>
      </c>
      <c r="S165" t="s">
        <v>780</v>
      </c>
      <c r="T165">
        <v>186.16364</v>
      </c>
      <c r="U165">
        <v>0</v>
      </c>
      <c r="V165">
        <v>1242.8</v>
      </c>
      <c r="W165">
        <v>1395.5766396</v>
      </c>
      <c r="X165">
        <v>1415.7</v>
      </c>
      <c r="Y165">
        <v>0.89</v>
      </c>
      <c r="Z165" t="s">
        <v>780</v>
      </c>
      <c r="AA165">
        <v>152.7766396</v>
      </c>
      <c r="AB165">
        <v>0</v>
      </c>
      <c r="AC165">
        <v>993.2</v>
      </c>
      <c r="AD165">
        <v>1116.46131168</v>
      </c>
      <c r="AE165">
        <v>0.8</v>
      </c>
      <c r="AF165" t="s">
        <v>780</v>
      </c>
      <c r="AG165">
        <v>123.26131168</v>
      </c>
      <c r="AH165">
        <v>0</v>
      </c>
      <c r="AI165" t="s">
        <v>780</v>
      </c>
    </row>
    <row r="166" spans="1:35">
      <c r="A166" t="s">
        <v>809</v>
      </c>
      <c r="B166" t="s">
        <v>782</v>
      </c>
      <c r="C166" s="1">
        <v>330703008</v>
      </c>
      <c r="D166" t="s">
        <v>339</v>
      </c>
      <c r="E166" t="s">
        <v>20</v>
      </c>
      <c r="F166">
        <v>1560</v>
      </c>
      <c r="G166">
        <v>3122</v>
      </c>
      <c r="H166">
        <v>1500</v>
      </c>
      <c r="I166">
        <v>2872.24</v>
      </c>
      <c r="J166">
        <v>0.92</v>
      </c>
      <c r="K166">
        <v>1</v>
      </c>
      <c r="L166">
        <v>1372.24</v>
      </c>
      <c r="M166">
        <v>1372.24</v>
      </c>
      <c r="N166">
        <v>0.914826666666667</v>
      </c>
      <c r="O166">
        <v>1250</v>
      </c>
      <c r="P166">
        <v>2498.8488</v>
      </c>
      <c r="Q166">
        <v>2654</v>
      </c>
      <c r="R166">
        <v>0.87</v>
      </c>
      <c r="S166">
        <v>1</v>
      </c>
      <c r="T166">
        <v>1248.8488</v>
      </c>
      <c r="U166">
        <v>1248.8488</v>
      </c>
      <c r="V166">
        <v>1125</v>
      </c>
      <c r="W166">
        <v>2223.975432</v>
      </c>
      <c r="X166">
        <v>2256</v>
      </c>
      <c r="Y166">
        <v>0.89</v>
      </c>
      <c r="Z166" t="s">
        <v>780</v>
      </c>
      <c r="AA166">
        <v>1098.975432</v>
      </c>
      <c r="AB166">
        <v>0</v>
      </c>
      <c r="AC166">
        <v>900</v>
      </c>
      <c r="AD166">
        <v>1779.1803456</v>
      </c>
      <c r="AE166">
        <v>0.8</v>
      </c>
      <c r="AF166" t="s">
        <v>780</v>
      </c>
      <c r="AG166">
        <v>879.1803456</v>
      </c>
      <c r="AH166">
        <v>0</v>
      </c>
      <c r="AI166" t="s">
        <v>780</v>
      </c>
    </row>
    <row r="167" spans="1:35">
      <c r="A167" t="s">
        <v>809</v>
      </c>
      <c r="B167" t="s">
        <v>782</v>
      </c>
      <c r="C167" s="1">
        <v>330703015</v>
      </c>
      <c r="D167" t="s">
        <v>341</v>
      </c>
      <c r="E167" t="s">
        <v>20</v>
      </c>
      <c r="F167">
        <v>2080</v>
      </c>
      <c r="G167">
        <v>2660</v>
      </c>
      <c r="H167">
        <v>2080</v>
      </c>
      <c r="I167">
        <v>2447.2</v>
      </c>
      <c r="J167">
        <v>0.92</v>
      </c>
      <c r="K167">
        <v>1</v>
      </c>
      <c r="L167">
        <v>367.2</v>
      </c>
      <c r="M167">
        <v>367.2</v>
      </c>
      <c r="N167">
        <v>0.176538461538462</v>
      </c>
      <c r="O167">
        <v>1789</v>
      </c>
      <c r="P167">
        <v>2129.064</v>
      </c>
      <c r="Q167">
        <v>2261</v>
      </c>
      <c r="R167">
        <v>0.87</v>
      </c>
      <c r="S167">
        <v>3</v>
      </c>
      <c r="T167">
        <v>340.064</v>
      </c>
      <c r="U167">
        <v>1020.192</v>
      </c>
      <c r="V167">
        <v>1610</v>
      </c>
      <c r="W167">
        <v>1894.86696</v>
      </c>
      <c r="X167">
        <v>1922</v>
      </c>
      <c r="Y167">
        <v>0.89</v>
      </c>
      <c r="Z167" t="s">
        <v>780</v>
      </c>
      <c r="AA167">
        <v>284.86696</v>
      </c>
      <c r="AB167">
        <v>0</v>
      </c>
      <c r="AC167">
        <v>1287</v>
      </c>
      <c r="AD167">
        <v>1515.893568</v>
      </c>
      <c r="AE167">
        <v>0.8</v>
      </c>
      <c r="AF167" t="s">
        <v>780</v>
      </c>
      <c r="AG167">
        <v>228.893568</v>
      </c>
      <c r="AH167">
        <v>0</v>
      </c>
      <c r="AI167" t="s">
        <v>780</v>
      </c>
    </row>
    <row r="168" spans="1:35">
      <c r="A168" t="s">
        <v>809</v>
      </c>
      <c r="B168" t="s">
        <v>782</v>
      </c>
      <c r="C168" s="1" t="s">
        <v>833</v>
      </c>
      <c r="D168" t="s">
        <v>834</v>
      </c>
      <c r="E168" t="s">
        <v>20</v>
      </c>
      <c r="F168">
        <v>2704</v>
      </c>
      <c r="G168">
        <v>3458</v>
      </c>
      <c r="H168">
        <v>2704</v>
      </c>
      <c r="I168">
        <v>3181.36</v>
      </c>
      <c r="J168">
        <v>0.92</v>
      </c>
      <c r="K168">
        <v>6</v>
      </c>
      <c r="L168">
        <v>477.36</v>
      </c>
      <c r="M168">
        <v>2864.16</v>
      </c>
      <c r="N168">
        <v>0.176538461538462</v>
      </c>
      <c r="O168">
        <v>2325.7</v>
      </c>
      <c r="P168">
        <v>2767.7832</v>
      </c>
      <c r="Q168">
        <v>2939.3</v>
      </c>
      <c r="R168">
        <v>0.87</v>
      </c>
      <c r="S168" t="s">
        <v>780</v>
      </c>
      <c r="T168">
        <v>442.0832</v>
      </c>
      <c r="U168">
        <v>0</v>
      </c>
      <c r="V168">
        <v>2093</v>
      </c>
      <c r="W168">
        <v>2463.327048</v>
      </c>
      <c r="X168">
        <v>2498.6</v>
      </c>
      <c r="Y168">
        <v>0.89</v>
      </c>
      <c r="Z168" t="s">
        <v>780</v>
      </c>
      <c r="AA168">
        <v>370.327048</v>
      </c>
      <c r="AB168">
        <v>0</v>
      </c>
      <c r="AC168">
        <v>1673.1</v>
      </c>
      <c r="AD168">
        <v>1970.6616384</v>
      </c>
      <c r="AE168">
        <v>0.8</v>
      </c>
      <c r="AF168" t="s">
        <v>780</v>
      </c>
      <c r="AG168">
        <v>297.5616384</v>
      </c>
      <c r="AH168">
        <v>0</v>
      </c>
      <c r="AI168" t="s">
        <v>780</v>
      </c>
    </row>
    <row r="169" spans="1:35">
      <c r="A169" t="s">
        <v>809</v>
      </c>
      <c r="B169" t="s">
        <v>782</v>
      </c>
      <c r="C169" s="1">
        <v>330703017</v>
      </c>
      <c r="D169" t="s">
        <v>344</v>
      </c>
      <c r="E169" t="s">
        <v>20</v>
      </c>
      <c r="F169">
        <v>299</v>
      </c>
      <c r="G169">
        <v>324</v>
      </c>
      <c r="H169">
        <v>280</v>
      </c>
      <c r="I169">
        <v>298.08</v>
      </c>
      <c r="J169">
        <v>0.92</v>
      </c>
      <c r="K169">
        <v>1528</v>
      </c>
      <c r="L169">
        <v>18.08</v>
      </c>
      <c r="M169">
        <v>27626.2400000001</v>
      </c>
      <c r="N169">
        <v>0.0645714285714287</v>
      </c>
      <c r="O169">
        <v>241</v>
      </c>
      <c r="P169">
        <v>259.3296</v>
      </c>
      <c r="Q169">
        <v>275</v>
      </c>
      <c r="R169">
        <v>0.87</v>
      </c>
      <c r="S169">
        <v>2538</v>
      </c>
      <c r="T169">
        <v>18.3296</v>
      </c>
      <c r="U169">
        <v>46520.5248000001</v>
      </c>
      <c r="V169">
        <v>217</v>
      </c>
      <c r="W169">
        <v>230.803344</v>
      </c>
      <c r="X169">
        <v>234</v>
      </c>
      <c r="Y169">
        <v>0.89</v>
      </c>
      <c r="Z169">
        <v>1</v>
      </c>
      <c r="AA169">
        <v>13.803344</v>
      </c>
      <c r="AB169">
        <v>13.803344</v>
      </c>
      <c r="AC169">
        <v>173</v>
      </c>
      <c r="AD169">
        <v>184.6426752</v>
      </c>
      <c r="AE169">
        <v>0.8</v>
      </c>
      <c r="AF169">
        <v>22</v>
      </c>
      <c r="AG169">
        <v>11.6426752</v>
      </c>
      <c r="AH169">
        <v>256.138854400001</v>
      </c>
      <c r="AI169" t="s">
        <v>780</v>
      </c>
    </row>
    <row r="170" spans="1:35">
      <c r="A170" t="s">
        <v>809</v>
      </c>
      <c r="B170" t="s">
        <v>782</v>
      </c>
      <c r="C170" s="1" t="s">
        <v>835</v>
      </c>
      <c r="D170" t="s">
        <v>836</v>
      </c>
      <c r="E170" t="s">
        <v>20</v>
      </c>
      <c r="F170">
        <v>388.7</v>
      </c>
      <c r="G170">
        <v>421.2</v>
      </c>
      <c r="H170">
        <v>364</v>
      </c>
      <c r="I170">
        <v>387.504</v>
      </c>
      <c r="J170">
        <v>0.92</v>
      </c>
      <c r="K170">
        <v>632</v>
      </c>
      <c r="L170">
        <v>23.504</v>
      </c>
      <c r="M170">
        <v>14854.528</v>
      </c>
      <c r="N170">
        <v>0.0645714285714287</v>
      </c>
      <c r="O170">
        <v>313.3</v>
      </c>
      <c r="P170">
        <v>337.12848</v>
      </c>
      <c r="Q170">
        <v>357.5</v>
      </c>
      <c r="R170">
        <v>0.87</v>
      </c>
      <c r="S170">
        <v>351</v>
      </c>
      <c r="T170">
        <v>23.82848</v>
      </c>
      <c r="U170">
        <v>8363.79648</v>
      </c>
      <c r="V170">
        <v>282.1</v>
      </c>
      <c r="W170">
        <v>300.0443472</v>
      </c>
      <c r="X170">
        <v>304.2</v>
      </c>
      <c r="Y170">
        <v>0.89</v>
      </c>
      <c r="Z170" t="s">
        <v>780</v>
      </c>
      <c r="AA170">
        <v>17.9443472</v>
      </c>
      <c r="AB170">
        <v>0</v>
      </c>
      <c r="AC170">
        <v>224.9</v>
      </c>
      <c r="AD170">
        <v>240.03547776</v>
      </c>
      <c r="AE170">
        <v>0.8</v>
      </c>
      <c r="AF170" t="s">
        <v>780</v>
      </c>
      <c r="AG170">
        <v>15.13547776</v>
      </c>
      <c r="AH170">
        <v>0</v>
      </c>
      <c r="AI170" t="s">
        <v>780</v>
      </c>
    </row>
    <row r="171" spans="1:35">
      <c r="A171" t="s">
        <v>809</v>
      </c>
      <c r="B171" t="s">
        <v>782</v>
      </c>
      <c r="C171" s="1">
        <v>330703019</v>
      </c>
      <c r="D171" t="s">
        <v>347</v>
      </c>
      <c r="E171" t="s">
        <v>20</v>
      </c>
      <c r="F171">
        <v>1859</v>
      </c>
      <c r="G171">
        <v>2604</v>
      </c>
      <c r="H171">
        <v>1620</v>
      </c>
      <c r="I171">
        <v>2395.68</v>
      </c>
      <c r="J171">
        <v>0.92</v>
      </c>
      <c r="K171">
        <v>1</v>
      </c>
      <c r="L171">
        <v>775.68</v>
      </c>
      <c r="M171">
        <v>775.68</v>
      </c>
      <c r="N171">
        <v>0.478814814814815</v>
      </c>
      <c r="O171">
        <v>1400</v>
      </c>
      <c r="P171">
        <v>2084.2416</v>
      </c>
      <c r="Q171">
        <v>2213</v>
      </c>
      <c r="R171">
        <v>0.87</v>
      </c>
      <c r="S171" t="s">
        <v>780</v>
      </c>
      <c r="T171">
        <v>684.2416</v>
      </c>
      <c r="U171">
        <v>0</v>
      </c>
      <c r="V171">
        <v>1260</v>
      </c>
      <c r="W171">
        <v>1854.975024</v>
      </c>
      <c r="X171">
        <v>1881</v>
      </c>
      <c r="Y171">
        <v>0.89</v>
      </c>
      <c r="Z171" t="s">
        <v>780</v>
      </c>
      <c r="AA171">
        <v>594.975024</v>
      </c>
      <c r="AB171">
        <v>0</v>
      </c>
      <c r="AC171">
        <v>1008</v>
      </c>
      <c r="AD171">
        <v>1483.9800192</v>
      </c>
      <c r="AE171">
        <v>0.8</v>
      </c>
      <c r="AF171" t="s">
        <v>780</v>
      </c>
      <c r="AG171">
        <v>475.9800192</v>
      </c>
      <c r="AH171">
        <v>0</v>
      </c>
      <c r="AI171" t="s">
        <v>780</v>
      </c>
    </row>
    <row r="172" spans="1:35">
      <c r="A172" t="s">
        <v>809</v>
      </c>
      <c r="B172" t="s">
        <v>782</v>
      </c>
      <c r="C172" s="1">
        <v>330703020</v>
      </c>
      <c r="D172" t="s">
        <v>349</v>
      </c>
      <c r="E172" t="s">
        <v>20</v>
      </c>
      <c r="F172">
        <v>1040</v>
      </c>
      <c r="G172">
        <v>2142</v>
      </c>
      <c r="H172">
        <v>1000</v>
      </c>
      <c r="I172">
        <v>1970.64</v>
      </c>
      <c r="J172">
        <v>0.92</v>
      </c>
      <c r="K172">
        <v>2</v>
      </c>
      <c r="L172">
        <v>970.64</v>
      </c>
      <c r="M172">
        <v>1941.28</v>
      </c>
      <c r="N172">
        <v>0.97064</v>
      </c>
      <c r="O172">
        <v>845</v>
      </c>
      <c r="P172">
        <v>1714.4568</v>
      </c>
      <c r="Q172">
        <v>1821</v>
      </c>
      <c r="R172">
        <v>0.87</v>
      </c>
      <c r="S172">
        <v>4.5</v>
      </c>
      <c r="T172">
        <v>869.4568</v>
      </c>
      <c r="U172">
        <v>3912.5556</v>
      </c>
      <c r="V172">
        <v>760</v>
      </c>
      <c r="W172">
        <v>1525.866552</v>
      </c>
      <c r="X172">
        <v>1548</v>
      </c>
      <c r="Y172">
        <v>0.89</v>
      </c>
      <c r="Z172" t="s">
        <v>780</v>
      </c>
      <c r="AA172">
        <v>765.866552</v>
      </c>
      <c r="AB172">
        <v>0</v>
      </c>
      <c r="AC172">
        <v>608</v>
      </c>
      <c r="AD172">
        <v>1220.6932416</v>
      </c>
      <c r="AE172">
        <v>0.8</v>
      </c>
      <c r="AF172" t="s">
        <v>780</v>
      </c>
      <c r="AG172">
        <v>612.6932416</v>
      </c>
      <c r="AH172">
        <v>0</v>
      </c>
      <c r="AI172" t="s">
        <v>780</v>
      </c>
    </row>
    <row r="173" spans="1:35">
      <c r="A173" t="s">
        <v>809</v>
      </c>
      <c r="B173" t="s">
        <v>782</v>
      </c>
      <c r="C173" s="1" t="s">
        <v>837</v>
      </c>
      <c r="D173" t="s">
        <v>838</v>
      </c>
      <c r="E173" t="s">
        <v>20</v>
      </c>
      <c r="F173">
        <v>1352</v>
      </c>
      <c r="G173">
        <v>2784.6</v>
      </c>
      <c r="H173">
        <v>1300</v>
      </c>
      <c r="I173">
        <v>2561.832</v>
      </c>
      <c r="J173">
        <v>0.92</v>
      </c>
      <c r="K173">
        <v>1</v>
      </c>
      <c r="L173">
        <v>1261.832</v>
      </c>
      <c r="M173">
        <v>1261.832</v>
      </c>
      <c r="N173">
        <v>0.97064</v>
      </c>
      <c r="O173">
        <v>1098.5</v>
      </c>
      <c r="P173">
        <v>2228.79384</v>
      </c>
      <c r="Q173">
        <v>2367.3</v>
      </c>
      <c r="R173">
        <v>0.87</v>
      </c>
      <c r="S173" t="s">
        <v>780</v>
      </c>
      <c r="T173">
        <v>1130.29384</v>
      </c>
      <c r="U173">
        <v>0</v>
      </c>
      <c r="V173">
        <v>988</v>
      </c>
      <c r="W173">
        <v>1983.6265176</v>
      </c>
      <c r="X173">
        <v>2012.4</v>
      </c>
      <c r="Y173">
        <v>0.89</v>
      </c>
      <c r="Z173" t="s">
        <v>780</v>
      </c>
      <c r="AA173">
        <v>995.6265176</v>
      </c>
      <c r="AB173">
        <v>0</v>
      </c>
      <c r="AC173">
        <v>790.4</v>
      </c>
      <c r="AD173">
        <v>1586.90121408</v>
      </c>
      <c r="AE173">
        <v>0.8</v>
      </c>
      <c r="AF173" t="s">
        <v>780</v>
      </c>
      <c r="AG173">
        <v>796.50121408</v>
      </c>
      <c r="AH173">
        <v>0</v>
      </c>
      <c r="AI173" t="s">
        <v>780</v>
      </c>
    </row>
    <row r="174" spans="1:35">
      <c r="A174" t="s">
        <v>809</v>
      </c>
      <c r="B174" t="s">
        <v>782</v>
      </c>
      <c r="C174" s="1">
        <v>330703022</v>
      </c>
      <c r="D174" t="s">
        <v>351</v>
      </c>
      <c r="E174" t="s">
        <v>20</v>
      </c>
      <c r="F174">
        <v>1560</v>
      </c>
      <c r="G174">
        <v>2019</v>
      </c>
      <c r="H174">
        <v>1500</v>
      </c>
      <c r="I174">
        <v>1857.48</v>
      </c>
      <c r="J174">
        <v>0.92</v>
      </c>
      <c r="K174">
        <v>84.5</v>
      </c>
      <c r="L174">
        <v>357.48</v>
      </c>
      <c r="M174">
        <v>30207.06</v>
      </c>
      <c r="N174">
        <v>0.23832</v>
      </c>
      <c r="O174">
        <v>1270</v>
      </c>
      <c r="P174">
        <v>1616.0076</v>
      </c>
      <c r="Q174">
        <v>1716</v>
      </c>
      <c r="R174">
        <v>0.87</v>
      </c>
      <c r="S174">
        <v>91</v>
      </c>
      <c r="T174">
        <v>346.0076</v>
      </c>
      <c r="U174">
        <v>31486.6916</v>
      </c>
      <c r="V174">
        <v>1143</v>
      </c>
      <c r="W174">
        <v>1438.246764</v>
      </c>
      <c r="X174">
        <v>1459</v>
      </c>
      <c r="Y174">
        <v>0.89</v>
      </c>
      <c r="Z174" t="s">
        <v>780</v>
      </c>
      <c r="AA174">
        <v>295.246764</v>
      </c>
      <c r="AB174">
        <v>0</v>
      </c>
      <c r="AC174">
        <v>914</v>
      </c>
      <c r="AD174">
        <v>1150.5974112</v>
      </c>
      <c r="AE174">
        <v>0.8</v>
      </c>
      <c r="AF174" t="s">
        <v>780</v>
      </c>
      <c r="AG174">
        <v>236.5974112</v>
      </c>
      <c r="AH174">
        <v>0</v>
      </c>
      <c r="AI174" t="s">
        <v>780</v>
      </c>
    </row>
    <row r="175" spans="1:35">
      <c r="A175" t="s">
        <v>809</v>
      </c>
      <c r="B175" t="s">
        <v>782</v>
      </c>
      <c r="C175" s="1">
        <v>330801012</v>
      </c>
      <c r="D175" t="s">
        <v>352</v>
      </c>
      <c r="E175" t="s">
        <v>20</v>
      </c>
      <c r="F175">
        <v>3768</v>
      </c>
      <c r="G175">
        <v>4155</v>
      </c>
      <c r="H175">
        <v>3300</v>
      </c>
      <c r="I175">
        <v>3822.6</v>
      </c>
      <c r="J175">
        <v>0.92</v>
      </c>
      <c r="K175" t="s">
        <v>780</v>
      </c>
      <c r="L175">
        <v>522.6</v>
      </c>
      <c r="M175">
        <v>0</v>
      </c>
      <c r="N175">
        <v>0.158363636363636</v>
      </c>
      <c r="O175">
        <v>2838</v>
      </c>
      <c r="P175">
        <v>3325.662</v>
      </c>
      <c r="Q175">
        <v>3532</v>
      </c>
      <c r="R175">
        <v>0.87</v>
      </c>
      <c r="S175" t="s">
        <v>780</v>
      </c>
      <c r="T175">
        <v>487.662</v>
      </c>
      <c r="U175">
        <v>0</v>
      </c>
      <c r="V175">
        <v>2554</v>
      </c>
      <c r="W175">
        <v>2959.83918</v>
      </c>
      <c r="X175">
        <v>3002</v>
      </c>
      <c r="Y175">
        <v>0.89</v>
      </c>
      <c r="Z175" t="s">
        <v>780</v>
      </c>
      <c r="AA175">
        <v>405.83918</v>
      </c>
      <c r="AB175">
        <v>0</v>
      </c>
      <c r="AC175">
        <v>2043</v>
      </c>
      <c r="AD175">
        <v>2367.871344</v>
      </c>
      <c r="AE175">
        <v>0.8</v>
      </c>
      <c r="AF175" t="s">
        <v>780</v>
      </c>
      <c r="AG175">
        <v>324.871344000001</v>
      </c>
      <c r="AH175">
        <v>0</v>
      </c>
      <c r="AI175" t="s">
        <v>780</v>
      </c>
    </row>
    <row r="176" spans="1:35">
      <c r="A176" t="s">
        <v>809</v>
      </c>
      <c r="B176" t="s">
        <v>782</v>
      </c>
      <c r="C176" s="1">
        <v>330801017</v>
      </c>
      <c r="D176" t="s">
        <v>355</v>
      </c>
      <c r="E176" t="s">
        <v>20</v>
      </c>
      <c r="F176">
        <v>3289</v>
      </c>
      <c r="G176">
        <v>3997</v>
      </c>
      <c r="H176">
        <v>2875</v>
      </c>
      <c r="I176">
        <v>3677.24</v>
      </c>
      <c r="J176">
        <v>0.92</v>
      </c>
      <c r="K176" t="s">
        <v>780</v>
      </c>
      <c r="L176">
        <v>802.24</v>
      </c>
      <c r="M176">
        <v>0</v>
      </c>
      <c r="N176">
        <v>0.27904</v>
      </c>
      <c r="O176">
        <v>2473</v>
      </c>
      <c r="P176">
        <v>3199.1988</v>
      </c>
      <c r="Q176">
        <v>3397</v>
      </c>
      <c r="R176">
        <v>0.87</v>
      </c>
      <c r="S176" t="s">
        <v>780</v>
      </c>
      <c r="T176">
        <v>726.1988</v>
      </c>
      <c r="U176">
        <v>0</v>
      </c>
      <c r="V176">
        <v>2225</v>
      </c>
      <c r="W176">
        <v>2847.286932</v>
      </c>
      <c r="X176">
        <v>2888</v>
      </c>
      <c r="Y176">
        <v>0.89</v>
      </c>
      <c r="Z176" t="s">
        <v>780</v>
      </c>
      <c r="AA176">
        <v>622.286932</v>
      </c>
      <c r="AB176">
        <v>0</v>
      </c>
      <c r="AC176">
        <v>1780</v>
      </c>
      <c r="AD176">
        <v>2277.8295456</v>
      </c>
      <c r="AE176">
        <v>0.8</v>
      </c>
      <c r="AF176" t="s">
        <v>780</v>
      </c>
      <c r="AG176">
        <v>497.8295456</v>
      </c>
      <c r="AH176">
        <v>0</v>
      </c>
      <c r="AI176" t="s">
        <v>780</v>
      </c>
    </row>
    <row r="177" spans="1:35">
      <c r="A177" t="s">
        <v>809</v>
      </c>
      <c r="B177" t="s">
        <v>782</v>
      </c>
      <c r="C177" s="1">
        <v>330801018</v>
      </c>
      <c r="D177" t="s">
        <v>358</v>
      </c>
      <c r="E177" t="s">
        <v>20</v>
      </c>
      <c r="F177">
        <v>3617</v>
      </c>
      <c r="G177">
        <v>4498</v>
      </c>
      <c r="H177">
        <v>3151</v>
      </c>
      <c r="I177">
        <v>4138.16</v>
      </c>
      <c r="J177">
        <v>0.92</v>
      </c>
      <c r="K177" t="s">
        <v>780</v>
      </c>
      <c r="L177">
        <v>987.16</v>
      </c>
      <c r="M177">
        <v>0</v>
      </c>
      <c r="N177">
        <v>0.313284671532847</v>
      </c>
      <c r="O177">
        <v>2710</v>
      </c>
      <c r="P177">
        <v>3600.1992</v>
      </c>
      <c r="Q177">
        <v>3823</v>
      </c>
      <c r="R177">
        <v>0.87</v>
      </c>
      <c r="S177" t="s">
        <v>780</v>
      </c>
      <c r="T177">
        <v>890.1992</v>
      </c>
      <c r="U177">
        <v>0</v>
      </c>
      <c r="V177">
        <v>2439</v>
      </c>
      <c r="W177">
        <v>3204.177288</v>
      </c>
      <c r="X177">
        <v>3250</v>
      </c>
      <c r="Y177">
        <v>0.89</v>
      </c>
      <c r="Z177" t="s">
        <v>780</v>
      </c>
      <c r="AA177">
        <v>765.177288</v>
      </c>
      <c r="AB177">
        <v>0</v>
      </c>
      <c r="AC177">
        <v>1951</v>
      </c>
      <c r="AD177">
        <v>2563.3418304</v>
      </c>
      <c r="AE177">
        <v>0.8</v>
      </c>
      <c r="AF177" t="s">
        <v>780</v>
      </c>
      <c r="AG177">
        <v>612.3418304</v>
      </c>
      <c r="AH177">
        <v>0</v>
      </c>
      <c r="AI177" t="s">
        <v>780</v>
      </c>
    </row>
    <row r="178" spans="1:35">
      <c r="A178" t="s">
        <v>809</v>
      </c>
      <c r="B178" t="s">
        <v>782</v>
      </c>
      <c r="C178" s="1">
        <v>330801019</v>
      </c>
      <c r="D178" t="s">
        <v>360</v>
      </c>
      <c r="E178" t="s">
        <v>20</v>
      </c>
      <c r="F178">
        <v>4933</v>
      </c>
      <c r="G178">
        <v>5400</v>
      </c>
      <c r="H178">
        <v>4301</v>
      </c>
      <c r="I178">
        <v>4968</v>
      </c>
      <c r="J178">
        <v>0.92</v>
      </c>
      <c r="K178" t="s">
        <v>780</v>
      </c>
      <c r="L178">
        <v>667</v>
      </c>
      <c r="M178">
        <v>0</v>
      </c>
      <c r="N178">
        <v>0.155080213903743</v>
      </c>
      <c r="O178">
        <v>3699</v>
      </c>
      <c r="P178">
        <v>4322.16</v>
      </c>
      <c r="Q178">
        <v>4590</v>
      </c>
      <c r="R178">
        <v>0.87</v>
      </c>
      <c r="S178" t="s">
        <v>780</v>
      </c>
      <c r="T178">
        <v>623.16</v>
      </c>
      <c r="U178">
        <v>0</v>
      </c>
      <c r="V178">
        <v>3329</v>
      </c>
      <c r="W178">
        <v>3846.7224</v>
      </c>
      <c r="X178">
        <v>3902</v>
      </c>
      <c r="Y178">
        <v>0.89</v>
      </c>
      <c r="Z178" t="s">
        <v>780</v>
      </c>
      <c r="AA178">
        <v>517.7224</v>
      </c>
      <c r="AB178">
        <v>0</v>
      </c>
      <c r="AC178">
        <v>2663</v>
      </c>
      <c r="AD178">
        <v>3077.37792</v>
      </c>
      <c r="AE178">
        <v>0.8</v>
      </c>
      <c r="AF178" t="s">
        <v>780</v>
      </c>
      <c r="AG178">
        <v>414.37792</v>
      </c>
      <c r="AH178">
        <v>0</v>
      </c>
      <c r="AI178" t="s">
        <v>780</v>
      </c>
    </row>
    <row r="179" spans="1:35">
      <c r="A179" t="s">
        <v>809</v>
      </c>
      <c r="B179" t="s">
        <v>782</v>
      </c>
      <c r="C179" s="1">
        <v>330801023</v>
      </c>
      <c r="D179" t="s">
        <v>362</v>
      </c>
      <c r="E179" t="s">
        <v>20</v>
      </c>
      <c r="F179">
        <v>5734</v>
      </c>
      <c r="G179">
        <v>6777</v>
      </c>
      <c r="H179">
        <v>5014</v>
      </c>
      <c r="I179">
        <v>6234.84</v>
      </c>
      <c r="J179">
        <v>0.92</v>
      </c>
      <c r="K179" t="s">
        <v>780</v>
      </c>
      <c r="L179">
        <v>1220.84</v>
      </c>
      <c r="M179">
        <v>0</v>
      </c>
      <c r="N179">
        <v>0.24348623853211</v>
      </c>
      <c r="O179">
        <v>4312</v>
      </c>
      <c r="P179">
        <v>5424.3108</v>
      </c>
      <c r="Q179">
        <v>5760</v>
      </c>
      <c r="R179">
        <v>0.87</v>
      </c>
      <c r="S179" t="s">
        <v>780</v>
      </c>
      <c r="T179">
        <v>1112.3108</v>
      </c>
      <c r="U179">
        <v>0</v>
      </c>
      <c r="V179">
        <v>3881</v>
      </c>
      <c r="W179">
        <v>4827.636612</v>
      </c>
      <c r="X179">
        <v>4896</v>
      </c>
      <c r="Y179">
        <v>0.89</v>
      </c>
      <c r="Z179" t="s">
        <v>780</v>
      </c>
      <c r="AA179">
        <v>946.636612</v>
      </c>
      <c r="AB179">
        <v>0</v>
      </c>
      <c r="AC179">
        <v>3104</v>
      </c>
      <c r="AD179">
        <v>3862.1092896</v>
      </c>
      <c r="AE179">
        <v>0.8</v>
      </c>
      <c r="AF179" t="s">
        <v>780</v>
      </c>
      <c r="AG179">
        <v>758.1092896</v>
      </c>
      <c r="AH179">
        <v>0</v>
      </c>
      <c r="AI179" t="s">
        <v>780</v>
      </c>
    </row>
    <row r="180" spans="1:35">
      <c r="A180" t="s">
        <v>809</v>
      </c>
      <c r="B180" t="s">
        <v>782</v>
      </c>
      <c r="C180" s="1">
        <v>330802003</v>
      </c>
      <c r="D180" t="s">
        <v>364</v>
      </c>
      <c r="E180" t="s">
        <v>367</v>
      </c>
      <c r="F180">
        <v>6552</v>
      </c>
      <c r="G180">
        <v>7137</v>
      </c>
      <c r="H180">
        <v>5738</v>
      </c>
      <c r="I180">
        <v>6566.04</v>
      </c>
      <c r="J180">
        <v>0.92</v>
      </c>
      <c r="K180" t="s">
        <v>780</v>
      </c>
      <c r="L180">
        <v>828.04</v>
      </c>
      <c r="M180">
        <v>0</v>
      </c>
      <c r="N180">
        <v>0.144308121296619</v>
      </c>
      <c r="O180">
        <v>4935</v>
      </c>
      <c r="P180">
        <v>5712.4548</v>
      </c>
      <c r="Q180">
        <v>6066</v>
      </c>
      <c r="R180">
        <v>0.87</v>
      </c>
      <c r="S180" t="s">
        <v>780</v>
      </c>
      <c r="T180">
        <v>777.4548</v>
      </c>
      <c r="U180">
        <v>0</v>
      </c>
      <c r="V180">
        <v>4441</v>
      </c>
      <c r="W180">
        <v>5084.084772</v>
      </c>
      <c r="X180">
        <v>5156</v>
      </c>
      <c r="Y180">
        <v>0.89</v>
      </c>
      <c r="Z180" t="s">
        <v>780</v>
      </c>
      <c r="AA180">
        <v>643.084771999999</v>
      </c>
      <c r="AB180">
        <v>0</v>
      </c>
      <c r="AC180">
        <v>3552</v>
      </c>
      <c r="AD180">
        <v>4067.2678176</v>
      </c>
      <c r="AE180">
        <v>0.8</v>
      </c>
      <c r="AF180" t="s">
        <v>780</v>
      </c>
      <c r="AG180">
        <v>515.267817599999</v>
      </c>
      <c r="AH180">
        <v>0</v>
      </c>
      <c r="AI180" t="s">
        <v>780</v>
      </c>
    </row>
    <row r="181" spans="1:35">
      <c r="A181" t="s">
        <v>809</v>
      </c>
      <c r="B181" t="s">
        <v>782</v>
      </c>
      <c r="C181" s="1">
        <v>330802006</v>
      </c>
      <c r="D181" t="s">
        <v>369</v>
      </c>
      <c r="E181" t="s">
        <v>367</v>
      </c>
      <c r="F181">
        <v>6594</v>
      </c>
      <c r="G181">
        <v>7579</v>
      </c>
      <c r="H181">
        <v>6000</v>
      </c>
      <c r="I181">
        <v>6972.68</v>
      </c>
      <c r="J181">
        <v>0.92</v>
      </c>
      <c r="K181" t="s">
        <v>780</v>
      </c>
      <c r="L181">
        <v>972.68</v>
      </c>
      <c r="M181">
        <v>0</v>
      </c>
      <c r="N181">
        <v>0.162113333333333</v>
      </c>
      <c r="O181">
        <v>5000</v>
      </c>
      <c r="P181">
        <v>6066.2316</v>
      </c>
      <c r="Q181">
        <v>6442</v>
      </c>
      <c r="R181">
        <v>0.87</v>
      </c>
      <c r="S181" t="s">
        <v>780</v>
      </c>
      <c r="T181">
        <v>1066.2316</v>
      </c>
      <c r="U181">
        <v>0</v>
      </c>
      <c r="V181">
        <v>4500</v>
      </c>
      <c r="W181">
        <v>5398.946124</v>
      </c>
      <c r="X181">
        <v>5476</v>
      </c>
      <c r="Y181">
        <v>0.89</v>
      </c>
      <c r="Z181" t="s">
        <v>780</v>
      </c>
      <c r="AA181">
        <v>898.946124</v>
      </c>
      <c r="AB181">
        <v>0</v>
      </c>
      <c r="AC181">
        <v>3600</v>
      </c>
      <c r="AD181">
        <v>4319.1568992</v>
      </c>
      <c r="AE181">
        <v>0.8</v>
      </c>
      <c r="AF181" t="s">
        <v>780</v>
      </c>
      <c r="AG181">
        <v>719.1568992</v>
      </c>
      <c r="AH181">
        <v>0</v>
      </c>
      <c r="AI181" t="s">
        <v>780</v>
      </c>
    </row>
    <row r="182" spans="1:35">
      <c r="A182" t="s">
        <v>809</v>
      </c>
      <c r="B182" t="s">
        <v>782</v>
      </c>
      <c r="C182" s="1">
        <v>330802018</v>
      </c>
      <c r="D182" t="s">
        <v>371</v>
      </c>
      <c r="E182" t="s">
        <v>20</v>
      </c>
      <c r="F182">
        <v>6552</v>
      </c>
      <c r="G182">
        <v>7171</v>
      </c>
      <c r="H182">
        <v>5738</v>
      </c>
      <c r="I182">
        <v>6597.32</v>
      </c>
      <c r="J182">
        <v>0.92</v>
      </c>
      <c r="K182" t="s">
        <v>780</v>
      </c>
      <c r="L182">
        <v>859.320000000001</v>
      </c>
      <c r="M182">
        <v>0</v>
      </c>
      <c r="N182">
        <v>0.149759498082956</v>
      </c>
      <c r="O182">
        <v>4935</v>
      </c>
      <c r="P182">
        <v>5739.6684</v>
      </c>
      <c r="Q182">
        <v>6095</v>
      </c>
      <c r="R182">
        <v>0.87</v>
      </c>
      <c r="S182" t="s">
        <v>780</v>
      </c>
      <c r="T182">
        <v>804.6684</v>
      </c>
      <c r="U182">
        <v>0</v>
      </c>
      <c r="V182">
        <v>4441</v>
      </c>
      <c r="W182">
        <v>5108.304876</v>
      </c>
      <c r="X182">
        <v>5181</v>
      </c>
      <c r="Y182">
        <v>0.89</v>
      </c>
      <c r="Z182" t="s">
        <v>780</v>
      </c>
      <c r="AA182">
        <v>667.304876</v>
      </c>
      <c r="AB182">
        <v>0</v>
      </c>
      <c r="AC182">
        <v>3552</v>
      </c>
      <c r="AD182">
        <v>4086.6439008</v>
      </c>
      <c r="AE182">
        <v>0.8</v>
      </c>
      <c r="AF182" t="s">
        <v>780</v>
      </c>
      <c r="AG182">
        <v>534.6439008</v>
      </c>
      <c r="AH182">
        <v>0</v>
      </c>
      <c r="AI182" t="s">
        <v>780</v>
      </c>
    </row>
    <row r="183" spans="1:35">
      <c r="A183" t="s">
        <v>809</v>
      </c>
      <c r="B183" t="s">
        <v>782</v>
      </c>
      <c r="C183" s="1">
        <v>330802023</v>
      </c>
      <c r="D183" t="s">
        <v>374</v>
      </c>
      <c r="E183" t="s">
        <v>20</v>
      </c>
      <c r="F183">
        <v>4290</v>
      </c>
      <c r="G183">
        <v>5437</v>
      </c>
      <c r="H183">
        <v>4290</v>
      </c>
      <c r="I183">
        <v>5002.04</v>
      </c>
      <c r="J183">
        <v>0.92</v>
      </c>
      <c r="K183" t="s">
        <v>780</v>
      </c>
      <c r="L183">
        <v>712.04</v>
      </c>
      <c r="M183">
        <v>0</v>
      </c>
      <c r="N183">
        <v>0.16597668997669</v>
      </c>
      <c r="O183">
        <v>3689.4</v>
      </c>
      <c r="P183">
        <v>4351.7748</v>
      </c>
      <c r="Q183">
        <v>4621</v>
      </c>
      <c r="R183">
        <v>0.87</v>
      </c>
      <c r="S183" t="s">
        <v>780</v>
      </c>
      <c r="T183">
        <v>662.3748</v>
      </c>
      <c r="U183">
        <v>0</v>
      </c>
      <c r="V183">
        <v>3320.46</v>
      </c>
      <c r="W183">
        <v>3873.079572</v>
      </c>
      <c r="X183">
        <v>3928</v>
      </c>
      <c r="Y183">
        <v>0.89</v>
      </c>
      <c r="Z183" t="s">
        <v>780</v>
      </c>
      <c r="AA183">
        <v>552.619572</v>
      </c>
      <c r="AB183">
        <v>0</v>
      </c>
      <c r="AC183">
        <v>3320.46</v>
      </c>
      <c r="AD183">
        <v>3098.4636576</v>
      </c>
      <c r="AE183">
        <v>0.8</v>
      </c>
      <c r="AF183" t="s">
        <v>780</v>
      </c>
      <c r="AG183">
        <v>-221.9963424</v>
      </c>
      <c r="AH183">
        <v>0</v>
      </c>
      <c r="AI183" t="s">
        <v>780</v>
      </c>
    </row>
    <row r="184" spans="1:35">
      <c r="A184" t="s">
        <v>809</v>
      </c>
      <c r="B184" t="s">
        <v>782</v>
      </c>
      <c r="C184" s="1">
        <v>330802031</v>
      </c>
      <c r="D184" t="s">
        <v>376</v>
      </c>
      <c r="E184" t="s">
        <v>20</v>
      </c>
      <c r="F184">
        <v>6552</v>
      </c>
      <c r="G184">
        <v>7535</v>
      </c>
      <c r="H184">
        <v>5738</v>
      </c>
      <c r="I184">
        <v>6932.2</v>
      </c>
      <c r="J184">
        <v>0.92</v>
      </c>
      <c r="K184" t="s">
        <v>780</v>
      </c>
      <c r="L184">
        <v>1194.2</v>
      </c>
      <c r="M184">
        <v>0</v>
      </c>
      <c r="N184">
        <v>0.208121296619031</v>
      </c>
      <c r="O184">
        <v>4934.68</v>
      </c>
      <c r="P184">
        <v>6031.014</v>
      </c>
      <c r="Q184">
        <v>6405</v>
      </c>
      <c r="R184">
        <v>0.87</v>
      </c>
      <c r="S184" t="s">
        <v>780</v>
      </c>
      <c r="T184">
        <v>1096.334</v>
      </c>
      <c r="U184">
        <v>0</v>
      </c>
      <c r="V184">
        <v>4441.212</v>
      </c>
      <c r="W184">
        <v>5367.60246</v>
      </c>
      <c r="X184">
        <v>5444</v>
      </c>
      <c r="Y184">
        <v>0.89</v>
      </c>
      <c r="Z184" t="s">
        <v>780</v>
      </c>
      <c r="AA184">
        <v>926.390460000001</v>
      </c>
      <c r="AB184">
        <v>0</v>
      </c>
      <c r="AC184">
        <v>3552</v>
      </c>
      <c r="AD184">
        <v>4294.081968</v>
      </c>
      <c r="AE184">
        <v>0.8</v>
      </c>
      <c r="AF184" t="s">
        <v>780</v>
      </c>
      <c r="AG184">
        <v>742.081968000001</v>
      </c>
      <c r="AH184">
        <v>0</v>
      </c>
      <c r="AI184" t="s">
        <v>780</v>
      </c>
    </row>
    <row r="185" spans="1:35">
      <c r="A185" t="s">
        <v>809</v>
      </c>
      <c r="B185" t="s">
        <v>782</v>
      </c>
      <c r="C185" s="1">
        <v>330802033</v>
      </c>
      <c r="D185" t="s">
        <v>378</v>
      </c>
      <c r="E185" t="s">
        <v>20</v>
      </c>
      <c r="F185">
        <v>8190</v>
      </c>
      <c r="G185">
        <v>9066</v>
      </c>
      <c r="H185">
        <v>7176</v>
      </c>
      <c r="I185">
        <v>8340.72</v>
      </c>
      <c r="J185">
        <v>0.92</v>
      </c>
      <c r="K185" t="s">
        <v>780</v>
      </c>
      <c r="L185">
        <v>1164.72</v>
      </c>
      <c r="M185">
        <v>0</v>
      </c>
      <c r="N185">
        <v>0.162307692307692</v>
      </c>
      <c r="O185">
        <v>6171</v>
      </c>
      <c r="P185">
        <v>7256.4264</v>
      </c>
      <c r="Q185">
        <v>7706</v>
      </c>
      <c r="R185">
        <v>0.87</v>
      </c>
      <c r="S185" t="s">
        <v>780</v>
      </c>
      <c r="T185">
        <v>1085.4264</v>
      </c>
      <c r="U185">
        <v>0</v>
      </c>
      <c r="V185">
        <v>5554</v>
      </c>
      <c r="W185">
        <v>6458.219496</v>
      </c>
      <c r="X185">
        <v>6550</v>
      </c>
      <c r="Y185">
        <v>0.89</v>
      </c>
      <c r="Z185" t="s">
        <v>780</v>
      </c>
      <c r="AA185">
        <v>904.219496000002</v>
      </c>
      <c r="AB185">
        <v>0</v>
      </c>
      <c r="AC185">
        <v>4443</v>
      </c>
      <c r="AD185">
        <v>5166.5755968</v>
      </c>
      <c r="AE185">
        <v>0.8</v>
      </c>
      <c r="AF185" t="s">
        <v>780</v>
      </c>
      <c r="AG185">
        <v>723.575596800001</v>
      </c>
      <c r="AH185">
        <v>0</v>
      </c>
      <c r="AI185" t="s">
        <v>780</v>
      </c>
    </row>
    <row r="186" spans="1:35">
      <c r="A186" t="s">
        <v>809</v>
      </c>
      <c r="B186" t="s">
        <v>782</v>
      </c>
      <c r="C186" s="1">
        <v>330803012</v>
      </c>
      <c r="D186" t="s">
        <v>380</v>
      </c>
      <c r="E186" t="s">
        <v>20</v>
      </c>
      <c r="F186">
        <v>2990</v>
      </c>
      <c r="G186">
        <v>3551</v>
      </c>
      <c r="H186">
        <v>2990</v>
      </c>
      <c r="I186">
        <v>3266.92</v>
      </c>
      <c r="J186">
        <v>0.92</v>
      </c>
      <c r="K186" t="s">
        <v>780</v>
      </c>
      <c r="L186">
        <v>276.92</v>
      </c>
      <c r="M186">
        <v>0</v>
      </c>
      <c r="N186">
        <v>0.0926153846153845</v>
      </c>
      <c r="O186">
        <v>2571</v>
      </c>
      <c r="P186">
        <v>2842.2204</v>
      </c>
      <c r="Q186">
        <v>3018</v>
      </c>
      <c r="R186">
        <v>0.87</v>
      </c>
      <c r="S186" t="s">
        <v>780</v>
      </c>
      <c r="T186">
        <v>271.2204</v>
      </c>
      <c r="U186">
        <v>0</v>
      </c>
      <c r="V186">
        <v>2314</v>
      </c>
      <c r="W186">
        <v>2529.576156</v>
      </c>
      <c r="X186">
        <v>2566</v>
      </c>
      <c r="Y186">
        <v>0.89</v>
      </c>
      <c r="Z186" t="s">
        <v>780</v>
      </c>
      <c r="AA186">
        <v>215.576156</v>
      </c>
      <c r="AB186">
        <v>0</v>
      </c>
      <c r="AC186">
        <v>1851</v>
      </c>
      <c r="AD186">
        <v>2023.6609248</v>
      </c>
      <c r="AE186">
        <v>0.8</v>
      </c>
      <c r="AF186" t="s">
        <v>780</v>
      </c>
      <c r="AG186">
        <v>172.6609248</v>
      </c>
      <c r="AH186">
        <v>0</v>
      </c>
      <c r="AI186" t="s">
        <v>780</v>
      </c>
    </row>
    <row r="187" spans="1:35">
      <c r="A187" t="s">
        <v>809</v>
      </c>
      <c r="B187" t="s">
        <v>782</v>
      </c>
      <c r="C187" s="1">
        <v>330803013</v>
      </c>
      <c r="D187" t="s">
        <v>381</v>
      </c>
      <c r="E187" t="s">
        <v>20</v>
      </c>
      <c r="F187">
        <v>1196</v>
      </c>
      <c r="G187">
        <v>1404</v>
      </c>
      <c r="H187">
        <v>1196</v>
      </c>
      <c r="I187">
        <v>1291.68</v>
      </c>
      <c r="J187">
        <v>0.92</v>
      </c>
      <c r="K187" t="s">
        <v>780</v>
      </c>
      <c r="L187">
        <v>95.6800000000001</v>
      </c>
      <c r="M187">
        <v>0</v>
      </c>
      <c r="N187">
        <v>0.0800000000000001</v>
      </c>
      <c r="O187">
        <v>1000</v>
      </c>
      <c r="P187">
        <v>1123.7616</v>
      </c>
      <c r="Q187">
        <v>1193</v>
      </c>
      <c r="R187">
        <v>0.87</v>
      </c>
      <c r="S187" t="s">
        <v>780</v>
      </c>
      <c r="T187">
        <v>123.7616</v>
      </c>
      <c r="U187">
        <v>0</v>
      </c>
      <c r="V187">
        <v>900</v>
      </c>
      <c r="W187">
        <v>1000.147824</v>
      </c>
      <c r="X187">
        <v>1014</v>
      </c>
      <c r="Y187">
        <v>0.89</v>
      </c>
      <c r="Z187" t="s">
        <v>780</v>
      </c>
      <c r="AA187">
        <v>100.147824</v>
      </c>
      <c r="AB187">
        <v>0</v>
      </c>
      <c r="AC187">
        <v>720</v>
      </c>
      <c r="AD187">
        <v>800.1182592</v>
      </c>
      <c r="AE187">
        <v>0.8</v>
      </c>
      <c r="AF187" t="s">
        <v>780</v>
      </c>
      <c r="AG187">
        <v>80.1182592</v>
      </c>
      <c r="AH187">
        <v>0</v>
      </c>
      <c r="AI187" t="s">
        <v>780</v>
      </c>
    </row>
    <row r="188" spans="1:35">
      <c r="A188" t="s">
        <v>809</v>
      </c>
      <c r="B188" t="s">
        <v>782</v>
      </c>
      <c r="C188" s="1">
        <v>330804005</v>
      </c>
      <c r="D188" t="s">
        <v>382</v>
      </c>
      <c r="E188" t="s">
        <v>20</v>
      </c>
      <c r="F188">
        <v>4096</v>
      </c>
      <c r="G188">
        <v>5308</v>
      </c>
      <c r="H188">
        <v>3588</v>
      </c>
      <c r="I188">
        <v>4883.36</v>
      </c>
      <c r="J188">
        <v>0.92</v>
      </c>
      <c r="K188" t="s">
        <v>780</v>
      </c>
      <c r="L188">
        <v>1295.36</v>
      </c>
      <c r="M188">
        <v>0</v>
      </c>
      <c r="N188">
        <v>0.361025641025641</v>
      </c>
      <c r="O188">
        <v>3086</v>
      </c>
      <c r="P188">
        <v>4248.5232</v>
      </c>
      <c r="Q188">
        <v>4512</v>
      </c>
      <c r="R188">
        <v>0.87</v>
      </c>
      <c r="S188" t="s">
        <v>780</v>
      </c>
      <c r="T188">
        <v>1162.5232</v>
      </c>
      <c r="U188">
        <v>0</v>
      </c>
      <c r="V188">
        <v>2777</v>
      </c>
      <c r="W188">
        <v>3781.185648</v>
      </c>
      <c r="X188">
        <v>3835</v>
      </c>
      <c r="Y188">
        <v>0.89</v>
      </c>
      <c r="Z188" t="s">
        <v>780</v>
      </c>
      <c r="AA188">
        <v>1004.185648</v>
      </c>
      <c r="AB188">
        <v>0</v>
      </c>
      <c r="AC188">
        <v>2221</v>
      </c>
      <c r="AD188">
        <v>3024.9485184</v>
      </c>
      <c r="AE188">
        <v>0.8</v>
      </c>
      <c r="AF188" t="s">
        <v>780</v>
      </c>
      <c r="AG188">
        <v>803.9485184</v>
      </c>
      <c r="AH188">
        <v>0</v>
      </c>
      <c r="AI188" t="s">
        <v>780</v>
      </c>
    </row>
    <row r="189" spans="1:35">
      <c r="A189" t="s">
        <v>809</v>
      </c>
      <c r="B189" t="s">
        <v>782</v>
      </c>
      <c r="C189" s="1">
        <v>330804050</v>
      </c>
      <c r="D189" t="s">
        <v>385</v>
      </c>
      <c r="E189" t="s">
        <v>20</v>
      </c>
      <c r="F189">
        <v>1950</v>
      </c>
      <c r="G189">
        <v>2311</v>
      </c>
      <c r="H189">
        <v>1870</v>
      </c>
      <c r="I189">
        <v>2126.12</v>
      </c>
      <c r="J189">
        <v>0.92</v>
      </c>
      <c r="K189">
        <v>23</v>
      </c>
      <c r="L189">
        <v>256.12</v>
      </c>
      <c r="M189">
        <v>5890.76</v>
      </c>
      <c r="N189">
        <v>0.13696256684492</v>
      </c>
      <c r="O189">
        <v>1590</v>
      </c>
      <c r="P189">
        <v>1849.7244</v>
      </c>
      <c r="Q189">
        <v>1964</v>
      </c>
      <c r="R189">
        <v>0.87</v>
      </c>
      <c r="S189">
        <v>93</v>
      </c>
      <c r="T189">
        <v>259.7244</v>
      </c>
      <c r="U189">
        <v>24154.3692</v>
      </c>
      <c r="V189">
        <v>1430</v>
      </c>
      <c r="W189">
        <v>1646.254716</v>
      </c>
      <c r="X189">
        <v>1670</v>
      </c>
      <c r="Y189">
        <v>0.89</v>
      </c>
      <c r="Z189" t="s">
        <v>780</v>
      </c>
      <c r="AA189">
        <v>216.254716</v>
      </c>
      <c r="AB189">
        <v>0</v>
      </c>
      <c r="AC189">
        <v>1144</v>
      </c>
      <c r="AD189">
        <v>1317.0037728</v>
      </c>
      <c r="AE189">
        <v>0.8</v>
      </c>
      <c r="AF189">
        <v>20.2</v>
      </c>
      <c r="AG189">
        <v>173.0037728</v>
      </c>
      <c r="AH189">
        <v>3494.67621056</v>
      </c>
      <c r="AI189" t="s">
        <v>780</v>
      </c>
    </row>
    <row r="190" spans="1:35">
      <c r="A190" t="s">
        <v>809</v>
      </c>
      <c r="B190" t="s">
        <v>782</v>
      </c>
      <c r="C190" s="1" t="s">
        <v>839</v>
      </c>
      <c r="D190" t="s">
        <v>840</v>
      </c>
      <c r="E190" t="s">
        <v>20</v>
      </c>
      <c r="F190">
        <v>2535</v>
      </c>
      <c r="G190">
        <v>3004.3</v>
      </c>
      <c r="H190">
        <v>2431</v>
      </c>
      <c r="I190">
        <v>2763.956</v>
      </c>
      <c r="J190">
        <v>0.92</v>
      </c>
      <c r="K190">
        <v>6</v>
      </c>
      <c r="L190">
        <v>332.956</v>
      </c>
      <c r="M190">
        <v>1997.736</v>
      </c>
      <c r="N190">
        <v>0.13696256684492</v>
      </c>
      <c r="O190">
        <v>2067</v>
      </c>
      <c r="P190">
        <v>2404.64172</v>
      </c>
      <c r="Q190">
        <v>2553.2</v>
      </c>
      <c r="R190">
        <v>0.87</v>
      </c>
      <c r="S190">
        <v>9</v>
      </c>
      <c r="T190">
        <v>337.64172</v>
      </c>
      <c r="U190">
        <v>3038.77548</v>
      </c>
      <c r="V190">
        <v>1859</v>
      </c>
      <c r="W190">
        <v>2140.1311308</v>
      </c>
      <c r="X190">
        <v>2171</v>
      </c>
      <c r="Y190">
        <v>0.89</v>
      </c>
      <c r="Z190" t="s">
        <v>780</v>
      </c>
      <c r="AA190">
        <v>281.1311308</v>
      </c>
      <c r="AB190">
        <v>0</v>
      </c>
      <c r="AC190">
        <v>1487.2</v>
      </c>
      <c r="AD190">
        <v>1712.10490464</v>
      </c>
      <c r="AE190">
        <v>0.8</v>
      </c>
      <c r="AF190" t="s">
        <v>780</v>
      </c>
      <c r="AG190">
        <v>224.90490464</v>
      </c>
      <c r="AH190">
        <v>0</v>
      </c>
      <c r="AI190" t="s">
        <v>780</v>
      </c>
    </row>
    <row r="191" spans="1:35">
      <c r="A191" t="s">
        <v>809</v>
      </c>
      <c r="B191" t="s">
        <v>782</v>
      </c>
      <c r="C191" s="1">
        <v>330804062</v>
      </c>
      <c r="D191" t="s">
        <v>387</v>
      </c>
      <c r="E191" t="s">
        <v>245</v>
      </c>
      <c r="F191">
        <v>1716</v>
      </c>
      <c r="G191">
        <v>2224</v>
      </c>
      <c r="H191">
        <v>1500</v>
      </c>
      <c r="I191">
        <v>2046.08</v>
      </c>
      <c r="J191">
        <v>0.92</v>
      </c>
      <c r="K191">
        <v>266.9</v>
      </c>
      <c r="L191">
        <v>546.08</v>
      </c>
      <c r="M191">
        <v>145748.752</v>
      </c>
      <c r="N191">
        <v>0.364053333333333</v>
      </c>
      <c r="O191">
        <v>1250</v>
      </c>
      <c r="P191">
        <v>1780.0896</v>
      </c>
      <c r="Q191">
        <v>1890</v>
      </c>
      <c r="R191">
        <v>0.87</v>
      </c>
      <c r="S191">
        <v>432.88</v>
      </c>
      <c r="T191">
        <v>530.0896</v>
      </c>
      <c r="U191">
        <v>229465.186048</v>
      </c>
      <c r="V191">
        <v>1125</v>
      </c>
      <c r="W191">
        <v>1584.279744</v>
      </c>
      <c r="X191">
        <v>1607</v>
      </c>
      <c r="Y191">
        <v>0.89</v>
      </c>
      <c r="Z191" t="s">
        <v>780</v>
      </c>
      <c r="AA191">
        <v>459.279744</v>
      </c>
      <c r="AB191">
        <v>0</v>
      </c>
      <c r="AC191">
        <v>900</v>
      </c>
      <c r="AD191">
        <v>1267.4237952</v>
      </c>
      <c r="AE191">
        <v>0.8</v>
      </c>
      <c r="AF191">
        <v>19</v>
      </c>
      <c r="AG191">
        <v>367.4237952</v>
      </c>
      <c r="AH191">
        <v>6981.0521088</v>
      </c>
      <c r="AI191" t="s">
        <v>780</v>
      </c>
    </row>
    <row r="192" spans="1:35">
      <c r="A192" t="s">
        <v>809</v>
      </c>
      <c r="B192" t="s">
        <v>782</v>
      </c>
      <c r="C192" s="1">
        <v>330804063</v>
      </c>
      <c r="D192" t="s">
        <v>389</v>
      </c>
      <c r="E192" t="s">
        <v>245</v>
      </c>
      <c r="F192">
        <v>1716</v>
      </c>
      <c r="G192">
        <v>2164</v>
      </c>
      <c r="H192">
        <v>1500</v>
      </c>
      <c r="I192">
        <v>1990.88</v>
      </c>
      <c r="J192">
        <v>0.92</v>
      </c>
      <c r="K192">
        <v>80</v>
      </c>
      <c r="L192">
        <v>490.88</v>
      </c>
      <c r="M192">
        <v>39270.4</v>
      </c>
      <c r="N192">
        <v>0.327253333333333</v>
      </c>
      <c r="O192">
        <v>1250</v>
      </c>
      <c r="P192">
        <v>1732.0656</v>
      </c>
      <c r="Q192">
        <v>1839</v>
      </c>
      <c r="R192">
        <v>0.87</v>
      </c>
      <c r="S192">
        <v>38.95</v>
      </c>
      <c r="T192">
        <v>482.0656</v>
      </c>
      <c r="U192">
        <v>18776.45512</v>
      </c>
      <c r="V192">
        <v>1125</v>
      </c>
      <c r="W192">
        <v>1541.538384</v>
      </c>
      <c r="X192">
        <v>1563</v>
      </c>
      <c r="Y192">
        <v>0.89</v>
      </c>
      <c r="Z192" t="s">
        <v>780</v>
      </c>
      <c r="AA192">
        <v>416.538384</v>
      </c>
      <c r="AB192">
        <v>0</v>
      </c>
      <c r="AC192">
        <v>900</v>
      </c>
      <c r="AD192">
        <v>1233.2307072</v>
      </c>
      <c r="AE192">
        <v>0.8</v>
      </c>
      <c r="AF192">
        <v>0.5</v>
      </c>
      <c r="AG192">
        <v>333.2307072</v>
      </c>
      <c r="AH192">
        <v>166.6153536</v>
      </c>
      <c r="AI192" t="s">
        <v>780</v>
      </c>
    </row>
    <row r="193" spans="1:35">
      <c r="A193" t="s">
        <v>809</v>
      </c>
      <c r="B193" t="s">
        <v>782</v>
      </c>
      <c r="C193" s="1">
        <v>330804064</v>
      </c>
      <c r="D193" t="s">
        <v>391</v>
      </c>
      <c r="E193" t="s">
        <v>20</v>
      </c>
      <c r="F193">
        <v>1560</v>
      </c>
      <c r="G193">
        <v>2093</v>
      </c>
      <c r="H193">
        <v>1500</v>
      </c>
      <c r="I193">
        <v>1925.56</v>
      </c>
      <c r="J193">
        <v>0.92</v>
      </c>
      <c r="K193" t="s">
        <v>780</v>
      </c>
      <c r="L193">
        <v>425.56</v>
      </c>
      <c r="M193">
        <v>0</v>
      </c>
      <c r="N193">
        <v>0.283706666666667</v>
      </c>
      <c r="O193">
        <v>1250</v>
      </c>
      <c r="P193">
        <v>1675.2372</v>
      </c>
      <c r="Q193">
        <v>1779</v>
      </c>
      <c r="R193">
        <v>0.87</v>
      </c>
      <c r="S193">
        <v>260.5</v>
      </c>
      <c r="T193">
        <v>425.2372</v>
      </c>
      <c r="U193">
        <v>110774.2906</v>
      </c>
      <c r="V193">
        <v>1125</v>
      </c>
      <c r="W193">
        <v>1490.961108</v>
      </c>
      <c r="X193">
        <v>1512</v>
      </c>
      <c r="Y193">
        <v>0.89</v>
      </c>
      <c r="Z193" t="s">
        <v>780</v>
      </c>
      <c r="AA193">
        <v>365.961108</v>
      </c>
      <c r="AB193">
        <v>0</v>
      </c>
      <c r="AC193">
        <v>900</v>
      </c>
      <c r="AD193">
        <v>1192.7688864</v>
      </c>
      <c r="AE193">
        <v>0.8</v>
      </c>
      <c r="AF193" t="s">
        <v>780</v>
      </c>
      <c r="AG193">
        <v>292.7688864</v>
      </c>
      <c r="AH193">
        <v>0</v>
      </c>
      <c r="AI193" t="s">
        <v>780</v>
      </c>
    </row>
    <row r="194" spans="1:35">
      <c r="A194" t="s">
        <v>809</v>
      </c>
      <c r="B194" t="s">
        <v>782</v>
      </c>
      <c r="C194" s="1" t="s">
        <v>841</v>
      </c>
      <c r="D194" t="s">
        <v>842</v>
      </c>
      <c r="E194" t="s">
        <v>20</v>
      </c>
      <c r="F194">
        <v>2028</v>
      </c>
      <c r="G194">
        <v>2720.9</v>
      </c>
      <c r="H194">
        <v>1950</v>
      </c>
      <c r="I194">
        <v>2503.228</v>
      </c>
      <c r="J194">
        <v>0.92</v>
      </c>
      <c r="K194">
        <v>3</v>
      </c>
      <c r="L194">
        <v>553.228</v>
      </c>
      <c r="M194">
        <v>1659.684</v>
      </c>
      <c r="N194">
        <v>0.283706666666667</v>
      </c>
      <c r="O194">
        <v>1625</v>
      </c>
      <c r="P194">
        <v>2177.80836</v>
      </c>
      <c r="Q194">
        <v>2312.7</v>
      </c>
      <c r="R194">
        <v>0.87</v>
      </c>
      <c r="S194" t="s">
        <v>780</v>
      </c>
      <c r="T194">
        <v>552.80836</v>
      </c>
      <c r="U194">
        <v>0</v>
      </c>
      <c r="V194">
        <v>1462.5</v>
      </c>
      <c r="W194">
        <v>1938.2494404</v>
      </c>
      <c r="X194">
        <v>1965.6</v>
      </c>
      <c r="Y194">
        <v>0.89</v>
      </c>
      <c r="Z194" t="s">
        <v>780</v>
      </c>
      <c r="AA194">
        <v>475.7494404</v>
      </c>
      <c r="AB194">
        <v>0</v>
      </c>
      <c r="AC194">
        <v>1170</v>
      </c>
      <c r="AD194">
        <v>1550.59955232</v>
      </c>
      <c r="AE194">
        <v>0.8</v>
      </c>
      <c r="AF194" t="s">
        <v>780</v>
      </c>
      <c r="AG194">
        <v>380.59955232</v>
      </c>
      <c r="AH194">
        <v>0</v>
      </c>
      <c r="AI194" t="s">
        <v>780</v>
      </c>
    </row>
    <row r="195" spans="1:35">
      <c r="A195" t="s">
        <v>809</v>
      </c>
      <c r="B195" t="s">
        <v>782</v>
      </c>
      <c r="C195" s="1">
        <v>330804070</v>
      </c>
      <c r="D195" t="s">
        <v>393</v>
      </c>
      <c r="E195" t="s">
        <v>20</v>
      </c>
      <c r="F195">
        <v>1300</v>
      </c>
      <c r="G195">
        <v>1756</v>
      </c>
      <c r="H195">
        <v>1250</v>
      </c>
      <c r="I195">
        <v>1615.52</v>
      </c>
      <c r="J195">
        <v>0.92</v>
      </c>
      <c r="K195">
        <v>38.5</v>
      </c>
      <c r="L195">
        <v>365.52</v>
      </c>
      <c r="M195">
        <v>14072.52</v>
      </c>
      <c r="N195">
        <v>0.292416</v>
      </c>
      <c r="O195">
        <v>1063</v>
      </c>
      <c r="P195">
        <v>1405.5024</v>
      </c>
      <c r="Q195">
        <v>1493</v>
      </c>
      <c r="R195">
        <v>0.87</v>
      </c>
      <c r="S195">
        <v>51.5</v>
      </c>
      <c r="T195">
        <v>342.5024</v>
      </c>
      <c r="U195">
        <v>17638.8736</v>
      </c>
      <c r="V195">
        <v>956</v>
      </c>
      <c r="W195">
        <v>1250.897136</v>
      </c>
      <c r="X195">
        <v>1269</v>
      </c>
      <c r="Y195">
        <v>0.89</v>
      </c>
      <c r="Z195" t="s">
        <v>780</v>
      </c>
      <c r="AA195">
        <v>294.897136</v>
      </c>
      <c r="AB195">
        <v>0</v>
      </c>
      <c r="AC195">
        <v>764</v>
      </c>
      <c r="AD195">
        <v>1000.7177088</v>
      </c>
      <c r="AE195">
        <v>0.8</v>
      </c>
      <c r="AF195" t="s">
        <v>780</v>
      </c>
      <c r="AG195">
        <v>236.7177088</v>
      </c>
      <c r="AH195">
        <v>0</v>
      </c>
      <c r="AI195" t="s">
        <v>780</v>
      </c>
    </row>
    <row r="196" spans="1:35">
      <c r="A196" t="s">
        <v>809</v>
      </c>
      <c r="B196" t="s">
        <v>782</v>
      </c>
      <c r="C196" s="1">
        <v>330900001</v>
      </c>
      <c r="D196" t="s">
        <v>394</v>
      </c>
      <c r="E196" t="s">
        <v>20</v>
      </c>
      <c r="F196">
        <v>89</v>
      </c>
      <c r="G196">
        <v>104</v>
      </c>
      <c r="H196">
        <v>84</v>
      </c>
      <c r="I196">
        <v>95.68</v>
      </c>
      <c r="J196">
        <v>0.92</v>
      </c>
      <c r="K196">
        <v>1066.4</v>
      </c>
      <c r="L196">
        <v>11.68</v>
      </c>
      <c r="M196">
        <v>12455.552</v>
      </c>
      <c r="N196">
        <v>0.139047619047619</v>
      </c>
      <c r="O196">
        <v>72</v>
      </c>
      <c r="P196">
        <v>83.2416</v>
      </c>
      <c r="Q196">
        <v>88</v>
      </c>
      <c r="R196">
        <v>0.87</v>
      </c>
      <c r="S196">
        <v>150</v>
      </c>
      <c r="T196">
        <v>11.2416</v>
      </c>
      <c r="U196">
        <v>1686.24</v>
      </c>
      <c r="V196">
        <v>65</v>
      </c>
      <c r="W196">
        <v>74.085024</v>
      </c>
      <c r="X196">
        <v>75</v>
      </c>
      <c r="Y196">
        <v>0.89</v>
      </c>
      <c r="Z196" t="s">
        <v>780</v>
      </c>
      <c r="AA196">
        <v>9.085024</v>
      </c>
      <c r="AB196">
        <v>0</v>
      </c>
      <c r="AC196">
        <v>52</v>
      </c>
      <c r="AD196">
        <v>59.2680192</v>
      </c>
      <c r="AE196">
        <v>0.8</v>
      </c>
      <c r="AF196" t="s">
        <v>780</v>
      </c>
      <c r="AG196">
        <v>7.2680192</v>
      </c>
      <c r="AH196">
        <v>0</v>
      </c>
      <c r="AI196" t="s">
        <v>780</v>
      </c>
    </row>
    <row r="197" spans="1:35">
      <c r="A197" t="s">
        <v>809</v>
      </c>
      <c r="B197" t="s">
        <v>782</v>
      </c>
      <c r="C197" s="1">
        <v>330900003</v>
      </c>
      <c r="D197" t="s">
        <v>395</v>
      </c>
      <c r="E197" t="s">
        <v>20</v>
      </c>
      <c r="F197">
        <v>1430</v>
      </c>
      <c r="G197">
        <v>1965</v>
      </c>
      <c r="H197">
        <v>1250</v>
      </c>
      <c r="I197">
        <v>1807.8</v>
      </c>
      <c r="J197">
        <v>0.92</v>
      </c>
      <c r="K197">
        <v>338.6</v>
      </c>
      <c r="L197">
        <v>557.8</v>
      </c>
      <c r="M197">
        <v>188871.08</v>
      </c>
      <c r="N197">
        <v>0.44624</v>
      </c>
      <c r="O197">
        <v>1063</v>
      </c>
      <c r="P197">
        <v>1572.786</v>
      </c>
      <c r="Q197">
        <v>1670</v>
      </c>
      <c r="R197">
        <v>0.87</v>
      </c>
      <c r="S197">
        <v>45</v>
      </c>
      <c r="T197">
        <v>509.786</v>
      </c>
      <c r="U197">
        <v>22940.37</v>
      </c>
      <c r="V197">
        <v>956</v>
      </c>
      <c r="W197">
        <v>1399.77954</v>
      </c>
      <c r="X197">
        <v>1420</v>
      </c>
      <c r="Y197">
        <v>0.89</v>
      </c>
      <c r="Z197" t="s">
        <v>780</v>
      </c>
      <c r="AA197">
        <v>443.77954</v>
      </c>
      <c r="AB197">
        <v>0</v>
      </c>
      <c r="AC197">
        <v>764</v>
      </c>
      <c r="AD197">
        <v>1119.823632</v>
      </c>
      <c r="AE197">
        <v>0.8</v>
      </c>
      <c r="AF197" t="s">
        <v>780</v>
      </c>
      <c r="AG197">
        <v>355.823632</v>
      </c>
      <c r="AH197">
        <v>0</v>
      </c>
      <c r="AI197" t="s">
        <v>780</v>
      </c>
    </row>
    <row r="198" spans="1:35">
      <c r="A198" t="s">
        <v>809</v>
      </c>
      <c r="B198" t="s">
        <v>782</v>
      </c>
      <c r="C198" s="1">
        <v>330900004</v>
      </c>
      <c r="D198" t="s">
        <v>396</v>
      </c>
      <c r="E198" t="s">
        <v>20</v>
      </c>
      <c r="F198">
        <v>1430</v>
      </c>
      <c r="G198">
        <v>1664</v>
      </c>
      <c r="H198">
        <v>1250</v>
      </c>
      <c r="I198">
        <v>1530.88</v>
      </c>
      <c r="J198">
        <v>0.92</v>
      </c>
      <c r="K198">
        <v>22</v>
      </c>
      <c r="L198">
        <v>280.88</v>
      </c>
      <c r="M198">
        <v>6179.36</v>
      </c>
      <c r="N198">
        <v>0.224704</v>
      </c>
      <c r="O198">
        <v>1063</v>
      </c>
      <c r="P198">
        <v>1331.8656</v>
      </c>
      <c r="Q198">
        <v>1414</v>
      </c>
      <c r="R198">
        <v>0.87</v>
      </c>
      <c r="S198">
        <v>10.4</v>
      </c>
      <c r="T198">
        <v>268.8656</v>
      </c>
      <c r="U198">
        <v>2796.20224</v>
      </c>
      <c r="V198">
        <v>956</v>
      </c>
      <c r="W198">
        <v>1185.360384</v>
      </c>
      <c r="X198">
        <v>1202</v>
      </c>
      <c r="Y198">
        <v>0.89</v>
      </c>
      <c r="Z198" t="s">
        <v>780</v>
      </c>
      <c r="AA198">
        <v>229.360384</v>
      </c>
      <c r="AB198">
        <v>0</v>
      </c>
      <c r="AC198">
        <v>764</v>
      </c>
      <c r="AD198">
        <v>948.2883072</v>
      </c>
      <c r="AE198">
        <v>0.8</v>
      </c>
      <c r="AF198" t="s">
        <v>780</v>
      </c>
      <c r="AG198">
        <v>184.2883072</v>
      </c>
      <c r="AH198">
        <v>0</v>
      </c>
      <c r="AI198" t="s">
        <v>780</v>
      </c>
    </row>
    <row r="199" spans="1:35">
      <c r="A199" t="s">
        <v>809</v>
      </c>
      <c r="B199" t="s">
        <v>782</v>
      </c>
      <c r="C199" s="1">
        <v>330900009</v>
      </c>
      <c r="D199" t="s">
        <v>397</v>
      </c>
      <c r="E199" t="s">
        <v>20</v>
      </c>
      <c r="F199">
        <v>1430</v>
      </c>
      <c r="G199">
        <v>2076</v>
      </c>
      <c r="H199">
        <v>1250</v>
      </c>
      <c r="I199">
        <v>1909.92</v>
      </c>
      <c r="J199">
        <v>0.92</v>
      </c>
      <c r="K199">
        <v>7.5</v>
      </c>
      <c r="L199">
        <v>659.92</v>
      </c>
      <c r="M199">
        <v>4949.4</v>
      </c>
      <c r="N199">
        <v>0.527936</v>
      </c>
      <c r="O199">
        <v>1063</v>
      </c>
      <c r="P199">
        <v>1661.6304</v>
      </c>
      <c r="Q199">
        <v>1765</v>
      </c>
      <c r="R199">
        <v>0.87</v>
      </c>
      <c r="S199">
        <v>1</v>
      </c>
      <c r="T199">
        <v>598.6304</v>
      </c>
      <c r="U199">
        <v>598.6304</v>
      </c>
      <c r="V199">
        <v>956</v>
      </c>
      <c r="W199">
        <v>1478.851056</v>
      </c>
      <c r="X199">
        <v>1500</v>
      </c>
      <c r="Y199">
        <v>0.89</v>
      </c>
      <c r="Z199" t="s">
        <v>780</v>
      </c>
      <c r="AA199">
        <v>522.851056</v>
      </c>
      <c r="AB199">
        <v>0</v>
      </c>
      <c r="AC199">
        <v>764</v>
      </c>
      <c r="AD199">
        <v>1183.0808448</v>
      </c>
      <c r="AE199">
        <v>0.8</v>
      </c>
      <c r="AF199" t="s">
        <v>780</v>
      </c>
      <c r="AG199">
        <v>419.0808448</v>
      </c>
      <c r="AH199">
        <v>0</v>
      </c>
      <c r="AI199" t="s">
        <v>780</v>
      </c>
    </row>
    <row r="200" spans="1:35">
      <c r="A200" t="s">
        <v>809</v>
      </c>
      <c r="B200" t="s">
        <v>782</v>
      </c>
      <c r="C200" s="1">
        <v>330900013</v>
      </c>
      <c r="D200" t="s">
        <v>399</v>
      </c>
      <c r="E200" t="s">
        <v>367</v>
      </c>
      <c r="F200">
        <v>1300</v>
      </c>
      <c r="G200">
        <v>1671</v>
      </c>
      <c r="H200">
        <v>1250</v>
      </c>
      <c r="I200">
        <v>1537.32</v>
      </c>
      <c r="J200">
        <v>0.92</v>
      </c>
      <c r="K200" t="s">
        <v>780</v>
      </c>
      <c r="L200">
        <v>287.32</v>
      </c>
      <c r="M200">
        <v>0</v>
      </c>
      <c r="N200">
        <v>0.229856</v>
      </c>
      <c r="O200">
        <v>1063</v>
      </c>
      <c r="P200">
        <v>1337.4684</v>
      </c>
      <c r="Q200">
        <v>1420</v>
      </c>
      <c r="R200">
        <v>0.87</v>
      </c>
      <c r="S200" t="s">
        <v>780</v>
      </c>
      <c r="T200">
        <v>274.4684</v>
      </c>
      <c r="U200">
        <v>0</v>
      </c>
      <c r="V200">
        <v>956</v>
      </c>
      <c r="W200">
        <v>1190.346876</v>
      </c>
      <c r="X200">
        <v>1207</v>
      </c>
      <c r="Y200">
        <v>0.89</v>
      </c>
      <c r="Z200" t="s">
        <v>780</v>
      </c>
      <c r="AA200">
        <v>234.346876</v>
      </c>
      <c r="AB200">
        <v>0</v>
      </c>
      <c r="AC200">
        <v>764</v>
      </c>
      <c r="AD200">
        <v>952.2775008</v>
      </c>
      <c r="AE200">
        <v>0.8</v>
      </c>
      <c r="AF200" t="s">
        <v>780</v>
      </c>
      <c r="AG200">
        <v>188.2775008</v>
      </c>
      <c r="AH200">
        <v>0</v>
      </c>
      <c r="AI200" t="s">
        <v>780</v>
      </c>
    </row>
    <row r="201" spans="1:35">
      <c r="A201" t="s">
        <v>809</v>
      </c>
      <c r="B201" t="s">
        <v>785</v>
      </c>
      <c r="C201" s="1">
        <v>330900016</v>
      </c>
      <c r="D201" t="s">
        <v>631</v>
      </c>
      <c r="E201" t="s">
        <v>20</v>
      </c>
      <c r="F201">
        <v>2145</v>
      </c>
      <c r="G201" t="s">
        <v>780</v>
      </c>
      <c r="H201">
        <v>1870</v>
      </c>
      <c r="I201">
        <v>2037.75</v>
      </c>
      <c r="J201">
        <v>0.95</v>
      </c>
      <c r="K201" t="s">
        <v>780</v>
      </c>
      <c r="L201">
        <v>167.75</v>
      </c>
      <c r="M201">
        <v>0</v>
      </c>
      <c r="N201">
        <v>0.0897058823529411</v>
      </c>
      <c r="O201">
        <v>1589.5</v>
      </c>
      <c r="P201">
        <v>1772.8425</v>
      </c>
      <c r="Q201" t="s">
        <v>780</v>
      </c>
      <c r="R201">
        <v>0.87</v>
      </c>
      <c r="S201">
        <v>2</v>
      </c>
      <c r="T201">
        <v>183.3425</v>
      </c>
      <c r="U201">
        <v>366.685</v>
      </c>
      <c r="V201">
        <v>1430</v>
      </c>
      <c r="W201">
        <v>1577.829825</v>
      </c>
      <c r="X201" t="s">
        <v>780</v>
      </c>
      <c r="Y201">
        <v>0.89</v>
      </c>
      <c r="Z201" t="s">
        <v>780</v>
      </c>
      <c r="AA201">
        <v>147.829825</v>
      </c>
      <c r="AB201">
        <v>0</v>
      </c>
      <c r="AC201">
        <v>1144</v>
      </c>
      <c r="AD201">
        <v>1262.26386</v>
      </c>
      <c r="AE201">
        <v>0.8</v>
      </c>
      <c r="AF201" t="s">
        <v>780</v>
      </c>
      <c r="AG201">
        <v>118.26386</v>
      </c>
      <c r="AH201">
        <v>0</v>
      </c>
      <c r="AI201" t="s">
        <v>780</v>
      </c>
    </row>
    <row r="202" spans="1:35">
      <c r="A202" t="s">
        <v>809</v>
      </c>
      <c r="B202" t="s">
        <v>782</v>
      </c>
      <c r="C202" s="1">
        <v>331001011</v>
      </c>
      <c r="D202" t="s">
        <v>400</v>
      </c>
      <c r="E202" t="s">
        <v>20</v>
      </c>
      <c r="F202">
        <v>4096</v>
      </c>
      <c r="G202">
        <v>5643</v>
      </c>
      <c r="H202">
        <v>3588</v>
      </c>
      <c r="I202">
        <v>5191.56</v>
      </c>
      <c r="J202">
        <v>0.92</v>
      </c>
      <c r="K202">
        <v>4</v>
      </c>
      <c r="L202">
        <v>1603.56</v>
      </c>
      <c r="M202">
        <v>6414.24</v>
      </c>
      <c r="N202">
        <v>0.446923076923077</v>
      </c>
      <c r="O202">
        <v>3086</v>
      </c>
      <c r="P202">
        <v>4516.6572</v>
      </c>
      <c r="Q202">
        <v>4797</v>
      </c>
      <c r="R202">
        <v>0.87</v>
      </c>
      <c r="S202" t="s">
        <v>780</v>
      </c>
      <c r="T202">
        <v>1430.6572</v>
      </c>
      <c r="U202">
        <v>0</v>
      </c>
      <c r="V202">
        <v>2777</v>
      </c>
      <c r="W202">
        <v>4019.824908</v>
      </c>
      <c r="X202">
        <v>4077</v>
      </c>
      <c r="Y202">
        <v>0.89</v>
      </c>
      <c r="Z202" t="s">
        <v>780</v>
      </c>
      <c r="AA202">
        <v>1242.824908</v>
      </c>
      <c r="AB202">
        <v>0</v>
      </c>
      <c r="AC202">
        <v>2221</v>
      </c>
      <c r="AD202">
        <v>3215.8599264</v>
      </c>
      <c r="AE202">
        <v>0.8</v>
      </c>
      <c r="AF202" t="s">
        <v>780</v>
      </c>
      <c r="AG202">
        <v>994.8599264</v>
      </c>
      <c r="AH202">
        <v>0</v>
      </c>
      <c r="AI202" t="s">
        <v>780</v>
      </c>
    </row>
    <row r="203" spans="1:35">
      <c r="A203" t="s">
        <v>809</v>
      </c>
      <c r="B203" t="s">
        <v>782</v>
      </c>
      <c r="C203" s="1">
        <v>331001018</v>
      </c>
      <c r="D203" t="s">
        <v>402</v>
      </c>
      <c r="E203" t="s">
        <v>20</v>
      </c>
      <c r="F203">
        <v>4096</v>
      </c>
      <c r="G203">
        <v>4734</v>
      </c>
      <c r="H203">
        <v>3588</v>
      </c>
      <c r="I203">
        <v>4355.28</v>
      </c>
      <c r="J203">
        <v>0.92</v>
      </c>
      <c r="K203" t="s">
        <v>780</v>
      </c>
      <c r="L203">
        <v>767.28</v>
      </c>
      <c r="M203">
        <v>0</v>
      </c>
      <c r="N203">
        <v>0.213846153846154</v>
      </c>
      <c r="O203">
        <v>3086</v>
      </c>
      <c r="P203">
        <v>3789.0936</v>
      </c>
      <c r="Q203">
        <v>4024</v>
      </c>
      <c r="R203">
        <v>0.87</v>
      </c>
      <c r="S203" t="s">
        <v>780</v>
      </c>
      <c r="T203">
        <v>703.0936</v>
      </c>
      <c r="U203">
        <v>0</v>
      </c>
      <c r="V203">
        <v>2777</v>
      </c>
      <c r="W203">
        <v>3372.293304</v>
      </c>
      <c r="X203">
        <v>3420</v>
      </c>
      <c r="Y203">
        <v>0.89</v>
      </c>
      <c r="Z203" t="s">
        <v>780</v>
      </c>
      <c r="AA203">
        <v>595.293304</v>
      </c>
      <c r="AB203">
        <v>0</v>
      </c>
      <c r="AC203">
        <v>2221</v>
      </c>
      <c r="AD203">
        <v>2697.8346432</v>
      </c>
      <c r="AE203">
        <v>0.8</v>
      </c>
      <c r="AF203" t="s">
        <v>780</v>
      </c>
      <c r="AG203">
        <v>476.8346432</v>
      </c>
      <c r="AH203">
        <v>0</v>
      </c>
      <c r="AI203" t="s">
        <v>780</v>
      </c>
    </row>
    <row r="204" spans="1:35">
      <c r="A204" t="s">
        <v>809</v>
      </c>
      <c r="B204" t="s">
        <v>782</v>
      </c>
      <c r="C204" s="1">
        <v>331002001</v>
      </c>
      <c r="D204" t="s">
        <v>404</v>
      </c>
      <c r="E204" t="s">
        <v>20</v>
      </c>
      <c r="F204">
        <v>1300</v>
      </c>
      <c r="G204">
        <v>1647</v>
      </c>
      <c r="H204">
        <v>1250</v>
      </c>
      <c r="I204">
        <v>1515.24</v>
      </c>
      <c r="J204">
        <v>0.92</v>
      </c>
      <c r="K204">
        <v>22</v>
      </c>
      <c r="L204">
        <v>265.24</v>
      </c>
      <c r="M204">
        <v>5835.28</v>
      </c>
      <c r="N204">
        <v>0.212192</v>
      </c>
      <c r="O204">
        <v>1063</v>
      </c>
      <c r="P204">
        <v>1318.2588</v>
      </c>
      <c r="Q204">
        <v>1400</v>
      </c>
      <c r="R204">
        <v>0.87</v>
      </c>
      <c r="S204">
        <v>92</v>
      </c>
      <c r="T204">
        <v>255.2588</v>
      </c>
      <c r="U204">
        <v>23483.8096</v>
      </c>
      <c r="V204">
        <v>956</v>
      </c>
      <c r="W204">
        <v>1173.250332</v>
      </c>
      <c r="X204">
        <v>1190</v>
      </c>
      <c r="Y204">
        <v>0.89</v>
      </c>
      <c r="Z204" t="s">
        <v>780</v>
      </c>
      <c r="AA204">
        <v>217.250332</v>
      </c>
      <c r="AB204">
        <v>0</v>
      </c>
      <c r="AC204">
        <v>764</v>
      </c>
      <c r="AD204">
        <v>938.6002656</v>
      </c>
      <c r="AE204">
        <v>0.8</v>
      </c>
      <c r="AF204" t="s">
        <v>780</v>
      </c>
      <c r="AG204">
        <v>174.6002656</v>
      </c>
      <c r="AH204">
        <v>0</v>
      </c>
      <c r="AI204" t="s">
        <v>780</v>
      </c>
    </row>
    <row r="205" spans="1:35">
      <c r="A205" t="s">
        <v>809</v>
      </c>
      <c r="B205" t="s">
        <v>782</v>
      </c>
      <c r="C205" s="1" t="s">
        <v>843</v>
      </c>
      <c r="D205" t="s">
        <v>844</v>
      </c>
      <c r="E205" t="s">
        <v>20</v>
      </c>
      <c r="F205">
        <v>1690</v>
      </c>
      <c r="G205">
        <v>2141.1</v>
      </c>
      <c r="H205">
        <v>1625</v>
      </c>
      <c r="I205">
        <v>1969.812</v>
      </c>
      <c r="J205">
        <v>0.92</v>
      </c>
      <c r="K205">
        <v>36</v>
      </c>
      <c r="L205">
        <v>344.812</v>
      </c>
      <c r="M205">
        <v>12413.232</v>
      </c>
      <c r="N205">
        <v>0.212192</v>
      </c>
      <c r="O205">
        <v>1381.9</v>
      </c>
      <c r="P205">
        <v>1713.73644</v>
      </c>
      <c r="Q205">
        <v>1820</v>
      </c>
      <c r="R205">
        <v>0.87</v>
      </c>
      <c r="S205">
        <v>2</v>
      </c>
      <c r="T205">
        <v>331.83644</v>
      </c>
      <c r="U205">
        <v>663.67288</v>
      </c>
      <c r="V205">
        <v>1242.8</v>
      </c>
      <c r="W205">
        <v>1525.2254316</v>
      </c>
      <c r="X205">
        <v>1547</v>
      </c>
      <c r="Y205">
        <v>0.89</v>
      </c>
      <c r="Z205" t="s">
        <v>780</v>
      </c>
      <c r="AA205">
        <v>282.4254316</v>
      </c>
      <c r="AB205">
        <v>0</v>
      </c>
      <c r="AC205">
        <v>993.2</v>
      </c>
      <c r="AD205">
        <v>1220.18034528</v>
      </c>
      <c r="AE205">
        <v>0.8</v>
      </c>
      <c r="AF205" t="s">
        <v>780</v>
      </c>
      <c r="AG205">
        <v>226.98034528</v>
      </c>
      <c r="AH205">
        <v>0</v>
      </c>
      <c r="AI205" t="s">
        <v>780</v>
      </c>
    </row>
    <row r="206" spans="1:35">
      <c r="A206" t="s">
        <v>809</v>
      </c>
      <c r="B206" t="s">
        <v>782</v>
      </c>
      <c r="C206" s="1">
        <v>331002004</v>
      </c>
      <c r="D206" t="s">
        <v>406</v>
      </c>
      <c r="E206" t="s">
        <v>20</v>
      </c>
      <c r="F206">
        <v>2145</v>
      </c>
      <c r="G206">
        <v>2586</v>
      </c>
      <c r="H206">
        <v>1870</v>
      </c>
      <c r="I206">
        <v>2379.12</v>
      </c>
      <c r="J206">
        <v>0.92</v>
      </c>
      <c r="K206">
        <v>33</v>
      </c>
      <c r="L206">
        <v>509.12</v>
      </c>
      <c r="M206">
        <v>16800.96</v>
      </c>
      <c r="N206">
        <v>0.272256684491978</v>
      </c>
      <c r="O206">
        <v>1590</v>
      </c>
      <c r="P206">
        <v>2069.8344</v>
      </c>
      <c r="Q206">
        <v>2198</v>
      </c>
      <c r="R206">
        <v>0.87</v>
      </c>
      <c r="S206">
        <v>31</v>
      </c>
      <c r="T206">
        <v>479.8344</v>
      </c>
      <c r="U206">
        <v>14874.8664</v>
      </c>
      <c r="V206">
        <v>1430</v>
      </c>
      <c r="W206">
        <v>1842.152616</v>
      </c>
      <c r="X206">
        <v>1868</v>
      </c>
      <c r="Y206">
        <v>0.89</v>
      </c>
      <c r="Z206" t="s">
        <v>780</v>
      </c>
      <c r="AA206">
        <v>412.152616</v>
      </c>
      <c r="AB206">
        <v>0</v>
      </c>
      <c r="AC206">
        <v>1144</v>
      </c>
      <c r="AD206">
        <v>1473.7220928</v>
      </c>
      <c r="AE206">
        <v>0.8</v>
      </c>
      <c r="AF206" t="s">
        <v>780</v>
      </c>
      <c r="AG206">
        <v>329.7220928</v>
      </c>
      <c r="AH206">
        <v>0</v>
      </c>
      <c r="AI206" t="s">
        <v>780</v>
      </c>
    </row>
    <row r="207" spans="1:35">
      <c r="A207" t="s">
        <v>809</v>
      </c>
      <c r="B207" t="s">
        <v>782</v>
      </c>
      <c r="C207" s="1" t="s">
        <v>845</v>
      </c>
      <c r="D207" t="s">
        <v>846</v>
      </c>
      <c r="E207" t="s">
        <v>20</v>
      </c>
      <c r="F207">
        <v>2788.5</v>
      </c>
      <c r="G207">
        <v>3361.8</v>
      </c>
      <c r="H207">
        <v>2431</v>
      </c>
      <c r="I207">
        <v>3092.856</v>
      </c>
      <c r="J207">
        <v>0.92</v>
      </c>
      <c r="K207">
        <v>12</v>
      </c>
      <c r="L207">
        <v>661.856</v>
      </c>
      <c r="M207">
        <v>7942.272</v>
      </c>
      <c r="N207">
        <v>0.272256684491979</v>
      </c>
      <c r="O207">
        <v>2067</v>
      </c>
      <c r="P207">
        <v>2690.78472</v>
      </c>
      <c r="Q207">
        <v>2857.4</v>
      </c>
      <c r="R207">
        <v>0.87</v>
      </c>
      <c r="S207">
        <v>4</v>
      </c>
      <c r="T207">
        <v>623.78472</v>
      </c>
      <c r="U207">
        <v>2495.13888</v>
      </c>
      <c r="V207">
        <v>1859</v>
      </c>
      <c r="W207">
        <v>2394.7984008</v>
      </c>
      <c r="X207">
        <v>2428.4</v>
      </c>
      <c r="Y207">
        <v>0.89</v>
      </c>
      <c r="Z207" t="s">
        <v>780</v>
      </c>
      <c r="AA207">
        <v>535.7984008</v>
      </c>
      <c r="AB207">
        <v>0</v>
      </c>
      <c r="AC207">
        <v>1487.2</v>
      </c>
      <c r="AD207">
        <v>1915.83872064</v>
      </c>
      <c r="AE207">
        <v>0.8</v>
      </c>
      <c r="AF207" t="s">
        <v>780</v>
      </c>
      <c r="AG207">
        <v>428.63872064</v>
      </c>
      <c r="AH207">
        <v>0</v>
      </c>
      <c r="AI207" t="s">
        <v>780</v>
      </c>
    </row>
    <row r="208" spans="1:35">
      <c r="A208" t="s">
        <v>809</v>
      </c>
      <c r="B208" t="s">
        <v>782</v>
      </c>
      <c r="C208" s="1">
        <v>331002005</v>
      </c>
      <c r="D208" t="s">
        <v>408</v>
      </c>
      <c r="E208" t="s">
        <v>20</v>
      </c>
      <c r="F208">
        <v>3276</v>
      </c>
      <c r="G208">
        <v>3689</v>
      </c>
      <c r="H208">
        <v>2700</v>
      </c>
      <c r="I208">
        <v>3393.88</v>
      </c>
      <c r="J208">
        <v>0.92</v>
      </c>
      <c r="K208">
        <v>74</v>
      </c>
      <c r="L208">
        <v>693.88</v>
      </c>
      <c r="M208">
        <v>51347.12</v>
      </c>
      <c r="N208">
        <v>0.256992592592593</v>
      </c>
      <c r="O208">
        <v>2322</v>
      </c>
      <c r="P208">
        <v>2952.6756</v>
      </c>
      <c r="Q208">
        <v>3136</v>
      </c>
      <c r="R208">
        <v>0.87</v>
      </c>
      <c r="S208">
        <v>22</v>
      </c>
      <c r="T208">
        <v>630.6756</v>
      </c>
      <c r="U208">
        <v>13874.8632</v>
      </c>
      <c r="V208">
        <v>2090</v>
      </c>
      <c r="W208">
        <v>2627.881284</v>
      </c>
      <c r="X208">
        <v>2665</v>
      </c>
      <c r="Y208">
        <v>0.89</v>
      </c>
      <c r="Z208" t="s">
        <v>780</v>
      </c>
      <c r="AA208">
        <v>537.881284</v>
      </c>
      <c r="AB208">
        <v>0</v>
      </c>
      <c r="AC208">
        <v>1671</v>
      </c>
      <c r="AD208">
        <v>2102.3050272</v>
      </c>
      <c r="AE208">
        <v>0.8</v>
      </c>
      <c r="AF208" t="s">
        <v>780</v>
      </c>
      <c r="AG208">
        <v>431.3050272</v>
      </c>
      <c r="AH208">
        <v>0</v>
      </c>
      <c r="AI208" t="s">
        <v>780</v>
      </c>
    </row>
    <row r="209" spans="1:35">
      <c r="A209" t="s">
        <v>809</v>
      </c>
      <c r="B209" t="s">
        <v>782</v>
      </c>
      <c r="C209" s="1">
        <v>331002009</v>
      </c>
      <c r="D209" t="s">
        <v>410</v>
      </c>
      <c r="E209" t="s">
        <v>20</v>
      </c>
      <c r="F209">
        <v>1300</v>
      </c>
      <c r="G209">
        <v>1543</v>
      </c>
      <c r="H209">
        <v>1250</v>
      </c>
      <c r="I209">
        <v>1419.56</v>
      </c>
      <c r="J209">
        <v>0.92</v>
      </c>
      <c r="K209">
        <v>115</v>
      </c>
      <c r="L209">
        <v>169.56</v>
      </c>
      <c r="M209">
        <v>19499.4</v>
      </c>
      <c r="N209">
        <v>0.135648</v>
      </c>
      <c r="O209">
        <v>1063</v>
      </c>
      <c r="P209">
        <v>1235.0172</v>
      </c>
      <c r="Q209">
        <v>1312</v>
      </c>
      <c r="R209">
        <v>0.87</v>
      </c>
      <c r="S209">
        <v>58.1</v>
      </c>
      <c r="T209">
        <v>172.0172</v>
      </c>
      <c r="U209">
        <v>9994.19932000001</v>
      </c>
      <c r="V209">
        <v>956</v>
      </c>
      <c r="W209">
        <v>1099.165308</v>
      </c>
      <c r="X209">
        <v>1115</v>
      </c>
      <c r="Y209">
        <v>0.89</v>
      </c>
      <c r="Z209" t="s">
        <v>780</v>
      </c>
      <c r="AA209">
        <v>143.165308</v>
      </c>
      <c r="AB209">
        <v>0</v>
      </c>
      <c r="AC209">
        <v>764</v>
      </c>
      <c r="AD209">
        <v>879.3322464</v>
      </c>
      <c r="AE209">
        <v>0.8</v>
      </c>
      <c r="AF209" t="s">
        <v>780</v>
      </c>
      <c r="AG209">
        <v>115.3322464</v>
      </c>
      <c r="AH209">
        <v>0</v>
      </c>
      <c r="AI209" t="s">
        <v>780</v>
      </c>
    </row>
    <row r="210" spans="1:35">
      <c r="A210" t="s">
        <v>809</v>
      </c>
      <c r="B210" t="s">
        <v>782</v>
      </c>
      <c r="C210" s="1" t="s">
        <v>847</v>
      </c>
      <c r="D210" t="s">
        <v>848</v>
      </c>
      <c r="E210" t="s">
        <v>20</v>
      </c>
      <c r="F210">
        <v>1690</v>
      </c>
      <c r="G210">
        <v>2005.9</v>
      </c>
      <c r="H210">
        <v>1625</v>
      </c>
      <c r="I210">
        <v>1845.428</v>
      </c>
      <c r="J210">
        <v>0.92</v>
      </c>
      <c r="K210">
        <v>6</v>
      </c>
      <c r="L210">
        <v>220.428</v>
      </c>
      <c r="M210">
        <v>1322.568</v>
      </c>
      <c r="N210">
        <v>0.135648</v>
      </c>
      <c r="O210">
        <v>1381.9</v>
      </c>
      <c r="P210">
        <v>1605.52236</v>
      </c>
      <c r="Q210">
        <v>1705.6</v>
      </c>
      <c r="R210">
        <v>0.87</v>
      </c>
      <c r="S210" t="s">
        <v>780</v>
      </c>
      <c r="T210">
        <v>223.62236</v>
      </c>
      <c r="U210">
        <v>0</v>
      </c>
      <c r="V210">
        <v>1242.8</v>
      </c>
      <c r="W210">
        <v>1428.9149004</v>
      </c>
      <c r="X210">
        <v>1449.5</v>
      </c>
      <c r="Y210">
        <v>0.89</v>
      </c>
      <c r="Z210" t="s">
        <v>780</v>
      </c>
      <c r="AA210">
        <v>186.1149004</v>
      </c>
      <c r="AB210">
        <v>0</v>
      </c>
      <c r="AC210">
        <v>993.2</v>
      </c>
      <c r="AD210">
        <v>1143.13192032</v>
      </c>
      <c r="AE210">
        <v>0.8</v>
      </c>
      <c r="AF210" t="s">
        <v>780</v>
      </c>
      <c r="AG210">
        <v>149.93192032</v>
      </c>
      <c r="AH210">
        <v>0</v>
      </c>
      <c r="AI210" t="s">
        <v>780</v>
      </c>
    </row>
    <row r="211" spans="1:35">
      <c r="A211" t="s">
        <v>809</v>
      </c>
      <c r="B211" t="s">
        <v>782</v>
      </c>
      <c r="C211" s="1">
        <v>331002013</v>
      </c>
      <c r="D211" t="s">
        <v>413</v>
      </c>
      <c r="E211" t="s">
        <v>20</v>
      </c>
      <c r="F211">
        <v>1560</v>
      </c>
      <c r="G211">
        <v>1823</v>
      </c>
      <c r="H211">
        <v>1500</v>
      </c>
      <c r="I211">
        <v>1677.16</v>
      </c>
      <c r="J211">
        <v>0.92</v>
      </c>
      <c r="K211">
        <v>1</v>
      </c>
      <c r="L211">
        <v>177.16</v>
      </c>
      <c r="M211">
        <v>177.16</v>
      </c>
      <c r="N211">
        <v>0.118106666666667</v>
      </c>
      <c r="O211">
        <v>1250</v>
      </c>
      <c r="P211">
        <v>1459.1292</v>
      </c>
      <c r="Q211">
        <v>1550</v>
      </c>
      <c r="R211">
        <v>0.87</v>
      </c>
      <c r="S211">
        <v>1</v>
      </c>
      <c r="T211">
        <v>209.1292</v>
      </c>
      <c r="U211">
        <v>209.1292</v>
      </c>
      <c r="V211">
        <v>1125</v>
      </c>
      <c r="W211">
        <v>1298.624988</v>
      </c>
      <c r="X211">
        <v>1317</v>
      </c>
      <c r="Y211">
        <v>0.89</v>
      </c>
      <c r="Z211" t="s">
        <v>780</v>
      </c>
      <c r="AA211">
        <v>173.624988</v>
      </c>
      <c r="AB211">
        <v>0</v>
      </c>
      <c r="AC211">
        <v>900</v>
      </c>
      <c r="AD211">
        <v>1038.8999904</v>
      </c>
      <c r="AE211">
        <v>0.8</v>
      </c>
      <c r="AF211" t="s">
        <v>780</v>
      </c>
      <c r="AG211">
        <v>138.8999904</v>
      </c>
      <c r="AH211">
        <v>0</v>
      </c>
      <c r="AI211" t="s">
        <v>780</v>
      </c>
    </row>
    <row r="212" spans="1:35">
      <c r="A212" t="s">
        <v>809</v>
      </c>
      <c r="B212" t="s">
        <v>782</v>
      </c>
      <c r="C212" s="1">
        <v>331003005</v>
      </c>
      <c r="D212" t="s">
        <v>415</v>
      </c>
      <c r="E212" t="s">
        <v>20</v>
      </c>
      <c r="F212">
        <v>1040</v>
      </c>
      <c r="G212">
        <v>1550</v>
      </c>
      <c r="H212">
        <v>1000</v>
      </c>
      <c r="I212">
        <v>1426</v>
      </c>
      <c r="J212">
        <v>0.92</v>
      </c>
      <c r="K212" t="s">
        <v>780</v>
      </c>
      <c r="L212">
        <v>426</v>
      </c>
      <c r="M212">
        <v>0</v>
      </c>
      <c r="N212">
        <v>0.426</v>
      </c>
      <c r="O212">
        <v>845</v>
      </c>
      <c r="P212">
        <v>1240.62</v>
      </c>
      <c r="Q212">
        <v>1318</v>
      </c>
      <c r="R212">
        <v>0.87</v>
      </c>
      <c r="S212" t="s">
        <v>780</v>
      </c>
      <c r="T212">
        <v>395.62</v>
      </c>
      <c r="U212">
        <v>0</v>
      </c>
      <c r="V212">
        <v>760</v>
      </c>
      <c r="W212">
        <v>1104.1518</v>
      </c>
      <c r="X212">
        <v>1120</v>
      </c>
      <c r="Y212">
        <v>0.89</v>
      </c>
      <c r="Z212" t="s">
        <v>780</v>
      </c>
      <c r="AA212">
        <v>344.1518</v>
      </c>
      <c r="AB212">
        <v>0</v>
      </c>
      <c r="AC212">
        <v>608</v>
      </c>
      <c r="AD212">
        <v>883.32144</v>
      </c>
      <c r="AE212">
        <v>0.8</v>
      </c>
      <c r="AF212" t="s">
        <v>780</v>
      </c>
      <c r="AG212">
        <v>275.32144</v>
      </c>
      <c r="AH212">
        <v>0</v>
      </c>
      <c r="AI212" t="s">
        <v>780</v>
      </c>
    </row>
    <row r="213" spans="1:35">
      <c r="A213" t="s">
        <v>809</v>
      </c>
      <c r="B213" t="s">
        <v>782</v>
      </c>
      <c r="C213" s="1">
        <v>331003007</v>
      </c>
      <c r="D213" t="s">
        <v>417</v>
      </c>
      <c r="E213" t="s">
        <v>20</v>
      </c>
      <c r="F213">
        <v>1300</v>
      </c>
      <c r="G213">
        <v>1669</v>
      </c>
      <c r="H213">
        <v>1250</v>
      </c>
      <c r="I213">
        <v>1535.48</v>
      </c>
      <c r="J213">
        <v>0.92</v>
      </c>
      <c r="K213">
        <v>161</v>
      </c>
      <c r="L213">
        <v>285.48</v>
      </c>
      <c r="M213">
        <v>45962.28</v>
      </c>
      <c r="N213">
        <v>0.228384</v>
      </c>
      <c r="O213">
        <v>1063</v>
      </c>
      <c r="P213">
        <v>1335.8676</v>
      </c>
      <c r="Q213">
        <v>1419</v>
      </c>
      <c r="R213">
        <v>0.87</v>
      </c>
      <c r="S213">
        <v>209</v>
      </c>
      <c r="T213">
        <v>272.8676</v>
      </c>
      <c r="U213">
        <v>57029.3284</v>
      </c>
      <c r="V213">
        <v>956</v>
      </c>
      <c r="W213">
        <v>1188.922164</v>
      </c>
      <c r="X213">
        <v>1206</v>
      </c>
      <c r="Y213">
        <v>0.89</v>
      </c>
      <c r="Z213" t="s">
        <v>780</v>
      </c>
      <c r="AA213">
        <v>232.922164</v>
      </c>
      <c r="AB213">
        <v>0</v>
      </c>
      <c r="AC213">
        <v>764</v>
      </c>
      <c r="AD213">
        <v>951.1377312</v>
      </c>
      <c r="AE213">
        <v>0.8</v>
      </c>
      <c r="AF213">
        <v>2</v>
      </c>
      <c r="AG213">
        <v>187.1377312</v>
      </c>
      <c r="AH213">
        <v>374.2754624</v>
      </c>
      <c r="AI213" t="s">
        <v>780</v>
      </c>
    </row>
    <row r="214" spans="1:35">
      <c r="A214" t="s">
        <v>809</v>
      </c>
      <c r="B214" t="s">
        <v>782</v>
      </c>
      <c r="C214" s="1" t="s">
        <v>849</v>
      </c>
      <c r="D214" t="s">
        <v>850</v>
      </c>
      <c r="E214" t="s">
        <v>20</v>
      </c>
      <c r="F214">
        <v>1690</v>
      </c>
      <c r="G214">
        <v>2169.7</v>
      </c>
      <c r="H214">
        <v>1625</v>
      </c>
      <c r="I214">
        <v>1996.124</v>
      </c>
      <c r="J214">
        <v>0.92</v>
      </c>
      <c r="K214">
        <v>20</v>
      </c>
      <c r="L214">
        <v>371.124</v>
      </c>
      <c r="M214">
        <v>7422.48000000001</v>
      </c>
      <c r="N214">
        <v>0.228384</v>
      </c>
      <c r="O214">
        <v>1381.9</v>
      </c>
      <c r="P214">
        <v>1736.62788</v>
      </c>
      <c r="Q214">
        <v>1844.7</v>
      </c>
      <c r="R214">
        <v>0.87</v>
      </c>
      <c r="S214" t="s">
        <v>780</v>
      </c>
      <c r="T214">
        <v>354.72788</v>
      </c>
      <c r="U214">
        <v>0</v>
      </c>
      <c r="V214">
        <v>1242.8</v>
      </c>
      <c r="W214">
        <v>1545.5988132</v>
      </c>
      <c r="X214">
        <v>1567.8</v>
      </c>
      <c r="Y214">
        <v>0.89</v>
      </c>
      <c r="Z214" t="s">
        <v>780</v>
      </c>
      <c r="AA214">
        <v>302.7988132</v>
      </c>
      <c r="AB214">
        <v>0</v>
      </c>
      <c r="AC214">
        <v>993.2</v>
      </c>
      <c r="AD214">
        <v>1236.47905056</v>
      </c>
      <c r="AE214">
        <v>0.8</v>
      </c>
      <c r="AF214" t="s">
        <v>780</v>
      </c>
      <c r="AG214">
        <v>243.27905056</v>
      </c>
      <c r="AH214">
        <v>0</v>
      </c>
      <c r="AI214" t="s">
        <v>780</v>
      </c>
    </row>
    <row r="215" spans="1:35">
      <c r="A215" t="s">
        <v>809</v>
      </c>
      <c r="B215" t="s">
        <v>785</v>
      </c>
      <c r="C215" s="1">
        <v>331003008</v>
      </c>
      <c r="D215" t="s">
        <v>643</v>
      </c>
      <c r="E215" t="s">
        <v>20</v>
      </c>
      <c r="F215">
        <v>1430</v>
      </c>
      <c r="G215" t="s">
        <v>780</v>
      </c>
      <c r="H215">
        <v>1250</v>
      </c>
      <c r="I215">
        <v>1344.2</v>
      </c>
      <c r="J215">
        <v>0.94</v>
      </c>
      <c r="K215">
        <v>1941.8</v>
      </c>
      <c r="L215">
        <v>94.1999999999998</v>
      </c>
      <c r="M215">
        <v>182917.56</v>
      </c>
      <c r="N215">
        <v>0.0753599999999999</v>
      </c>
      <c r="O215">
        <v>1062.5</v>
      </c>
      <c r="P215">
        <v>1169.454</v>
      </c>
      <c r="Q215" t="s">
        <v>780</v>
      </c>
      <c r="R215">
        <v>0.87</v>
      </c>
      <c r="S215">
        <v>6041.35</v>
      </c>
      <c r="T215">
        <v>106.954</v>
      </c>
      <c r="U215">
        <v>646146.547899998</v>
      </c>
      <c r="V215">
        <v>956</v>
      </c>
      <c r="W215">
        <v>1040.81406</v>
      </c>
      <c r="X215" t="s">
        <v>780</v>
      </c>
      <c r="Y215">
        <v>0.89</v>
      </c>
      <c r="Z215">
        <v>17</v>
      </c>
      <c r="AA215">
        <v>84.8140599999997</v>
      </c>
      <c r="AB215">
        <v>1441.83901999999</v>
      </c>
      <c r="AC215">
        <v>764</v>
      </c>
      <c r="AD215">
        <v>832.651248</v>
      </c>
      <c r="AE215">
        <v>0.8</v>
      </c>
      <c r="AF215">
        <v>165</v>
      </c>
      <c r="AG215">
        <v>68.6512479999998</v>
      </c>
      <c r="AH215">
        <v>11327.45592</v>
      </c>
      <c r="AI215" t="s">
        <v>780</v>
      </c>
    </row>
    <row r="216" spans="1:35">
      <c r="A216" t="s">
        <v>809</v>
      </c>
      <c r="B216" t="s">
        <v>782</v>
      </c>
      <c r="C216" s="1">
        <v>331003016</v>
      </c>
      <c r="D216" t="s">
        <v>419</v>
      </c>
      <c r="E216" t="s">
        <v>20</v>
      </c>
      <c r="F216">
        <v>2340</v>
      </c>
      <c r="G216">
        <v>3231</v>
      </c>
      <c r="H216">
        <v>2340</v>
      </c>
      <c r="I216">
        <v>2972.52</v>
      </c>
      <c r="J216">
        <v>0.92</v>
      </c>
      <c r="K216" t="s">
        <v>780</v>
      </c>
      <c r="L216">
        <v>632.52</v>
      </c>
      <c r="M216">
        <v>0</v>
      </c>
      <c r="N216">
        <v>0.270307692307692</v>
      </c>
      <c r="O216">
        <v>2012.4</v>
      </c>
      <c r="P216">
        <v>2586.0924</v>
      </c>
      <c r="Q216">
        <v>2746</v>
      </c>
      <c r="R216">
        <v>0.87</v>
      </c>
      <c r="S216" t="s">
        <v>780</v>
      </c>
      <c r="T216">
        <v>573.6924</v>
      </c>
      <c r="U216">
        <v>0</v>
      </c>
      <c r="V216">
        <v>1811.16</v>
      </c>
      <c r="W216">
        <v>2301.622236</v>
      </c>
      <c r="X216">
        <v>2334</v>
      </c>
      <c r="Y216">
        <v>0.89</v>
      </c>
      <c r="Z216" t="s">
        <v>780</v>
      </c>
      <c r="AA216">
        <v>490.462236</v>
      </c>
      <c r="AB216">
        <v>0</v>
      </c>
      <c r="AC216">
        <v>1448</v>
      </c>
      <c r="AD216">
        <v>1841.2977888</v>
      </c>
      <c r="AE216">
        <v>0.8</v>
      </c>
      <c r="AF216" t="s">
        <v>780</v>
      </c>
      <c r="AG216">
        <v>393.2977888</v>
      </c>
      <c r="AH216">
        <v>0</v>
      </c>
      <c r="AI216" t="s">
        <v>780</v>
      </c>
    </row>
    <row r="217" spans="1:35">
      <c r="A217" t="s">
        <v>809</v>
      </c>
      <c r="B217" t="s">
        <v>782</v>
      </c>
      <c r="C217" s="1">
        <v>331003020</v>
      </c>
      <c r="D217" t="s">
        <v>421</v>
      </c>
      <c r="E217" t="s">
        <v>20</v>
      </c>
      <c r="F217">
        <v>2621</v>
      </c>
      <c r="G217">
        <v>3323</v>
      </c>
      <c r="H217">
        <v>2100</v>
      </c>
      <c r="I217">
        <v>3057.16</v>
      </c>
      <c r="J217">
        <v>0.92</v>
      </c>
      <c r="K217">
        <v>275</v>
      </c>
      <c r="L217">
        <v>957.16</v>
      </c>
      <c r="M217">
        <v>263219</v>
      </c>
      <c r="N217">
        <v>0.455790476190476</v>
      </c>
      <c r="O217">
        <v>1806</v>
      </c>
      <c r="P217">
        <v>2659.7292</v>
      </c>
      <c r="Q217">
        <v>2825</v>
      </c>
      <c r="R217">
        <v>0.87</v>
      </c>
      <c r="S217">
        <v>199</v>
      </c>
      <c r="T217">
        <v>853.7292</v>
      </c>
      <c r="U217">
        <v>169892.1108</v>
      </c>
      <c r="V217">
        <v>1625</v>
      </c>
      <c r="W217">
        <v>2367.158988</v>
      </c>
      <c r="X217">
        <v>2401</v>
      </c>
      <c r="Y217">
        <v>0.89</v>
      </c>
      <c r="Z217" t="s">
        <v>780</v>
      </c>
      <c r="AA217">
        <v>742.158988</v>
      </c>
      <c r="AB217">
        <v>0</v>
      </c>
      <c r="AC217">
        <v>1300</v>
      </c>
      <c r="AD217">
        <v>1893.7271904</v>
      </c>
      <c r="AE217">
        <v>0.8</v>
      </c>
      <c r="AF217" t="s">
        <v>780</v>
      </c>
      <c r="AG217">
        <v>593.7271904</v>
      </c>
      <c r="AH217">
        <v>0</v>
      </c>
      <c r="AI217" t="s">
        <v>780</v>
      </c>
    </row>
    <row r="218" spans="1:35">
      <c r="A218" t="s">
        <v>809</v>
      </c>
      <c r="B218" t="s">
        <v>782</v>
      </c>
      <c r="C218" s="1">
        <v>331003022</v>
      </c>
      <c r="D218" t="s">
        <v>423</v>
      </c>
      <c r="E218" t="s">
        <v>20</v>
      </c>
      <c r="F218">
        <v>897</v>
      </c>
      <c r="G218">
        <v>1081</v>
      </c>
      <c r="H218">
        <v>770</v>
      </c>
      <c r="I218">
        <v>994.52</v>
      </c>
      <c r="J218">
        <v>0.92</v>
      </c>
      <c r="K218">
        <v>10</v>
      </c>
      <c r="L218">
        <v>224.52</v>
      </c>
      <c r="M218">
        <v>2245.2</v>
      </c>
      <c r="N218">
        <v>0.291584415584416</v>
      </c>
      <c r="O218">
        <v>662</v>
      </c>
      <c r="P218">
        <v>865.2324</v>
      </c>
      <c r="Q218">
        <v>919</v>
      </c>
      <c r="R218">
        <v>0.87</v>
      </c>
      <c r="S218">
        <v>3871</v>
      </c>
      <c r="T218">
        <v>203.2324</v>
      </c>
      <c r="U218">
        <v>786712.6204</v>
      </c>
      <c r="V218">
        <v>596</v>
      </c>
      <c r="W218">
        <v>770.056836</v>
      </c>
      <c r="X218">
        <v>781</v>
      </c>
      <c r="Y218">
        <v>0.89</v>
      </c>
      <c r="Z218">
        <v>21</v>
      </c>
      <c r="AA218">
        <v>174.056836</v>
      </c>
      <c r="AB218">
        <v>3655.193556</v>
      </c>
      <c r="AC218">
        <v>476</v>
      </c>
      <c r="AD218">
        <v>616.0454688</v>
      </c>
      <c r="AE218">
        <v>0.8</v>
      </c>
      <c r="AF218">
        <v>266</v>
      </c>
      <c r="AG218">
        <v>140.0454688</v>
      </c>
      <c r="AH218">
        <v>37252.0947008</v>
      </c>
      <c r="AI218" t="s">
        <v>780</v>
      </c>
    </row>
    <row r="219" spans="1:35">
      <c r="A219" t="s">
        <v>809</v>
      </c>
      <c r="B219" t="s">
        <v>782</v>
      </c>
      <c r="C219" s="1" t="s">
        <v>851</v>
      </c>
      <c r="D219" t="s">
        <v>852</v>
      </c>
      <c r="E219" t="s">
        <v>20</v>
      </c>
      <c r="F219">
        <v>1166.1</v>
      </c>
      <c r="G219">
        <v>1405.3</v>
      </c>
      <c r="H219">
        <v>1001</v>
      </c>
      <c r="I219">
        <v>1292.876</v>
      </c>
      <c r="J219">
        <v>0.92</v>
      </c>
      <c r="K219">
        <v>1326</v>
      </c>
      <c r="L219">
        <v>291.876</v>
      </c>
      <c r="M219">
        <v>387027.576</v>
      </c>
      <c r="N219">
        <v>0.291584415584416</v>
      </c>
      <c r="O219">
        <v>860.6</v>
      </c>
      <c r="P219">
        <v>1124.80212</v>
      </c>
      <c r="Q219">
        <v>1194.7</v>
      </c>
      <c r="R219">
        <v>0.87</v>
      </c>
      <c r="S219">
        <v>1772</v>
      </c>
      <c r="T219">
        <v>264.20212</v>
      </c>
      <c r="U219">
        <v>468166.15664</v>
      </c>
      <c r="V219">
        <v>774.8</v>
      </c>
      <c r="W219">
        <v>1001.0738868</v>
      </c>
      <c r="X219">
        <v>1015.3</v>
      </c>
      <c r="Y219">
        <v>0.89</v>
      </c>
      <c r="Z219" t="s">
        <v>780</v>
      </c>
      <c r="AA219">
        <v>226.2738868</v>
      </c>
      <c r="AB219">
        <v>0</v>
      </c>
      <c r="AC219">
        <v>618.8</v>
      </c>
      <c r="AD219">
        <v>800.85910944</v>
      </c>
      <c r="AE219">
        <v>0.8</v>
      </c>
      <c r="AF219" t="s">
        <v>780</v>
      </c>
      <c r="AG219">
        <v>182.05910944</v>
      </c>
      <c r="AH219">
        <v>0</v>
      </c>
      <c r="AI219" t="s">
        <v>780</v>
      </c>
    </row>
    <row r="220" spans="1:35">
      <c r="A220" t="s">
        <v>809</v>
      </c>
      <c r="B220" t="s">
        <v>782</v>
      </c>
      <c r="C220" s="1">
        <v>331004009</v>
      </c>
      <c r="D220" t="s">
        <v>426</v>
      </c>
      <c r="E220" t="s">
        <v>20</v>
      </c>
      <c r="F220">
        <v>388</v>
      </c>
      <c r="G220">
        <v>510</v>
      </c>
      <c r="H220">
        <v>370</v>
      </c>
      <c r="I220">
        <v>469.2</v>
      </c>
      <c r="J220">
        <v>0.92</v>
      </c>
      <c r="K220">
        <v>157.7216</v>
      </c>
      <c r="L220">
        <v>99.2</v>
      </c>
      <c r="M220">
        <v>15645.98272</v>
      </c>
      <c r="N220">
        <v>0.268108108108108</v>
      </c>
      <c r="O220">
        <v>318</v>
      </c>
      <c r="P220">
        <v>408.204</v>
      </c>
      <c r="Q220">
        <v>434</v>
      </c>
      <c r="R220">
        <v>0.87</v>
      </c>
      <c r="S220">
        <v>293.6</v>
      </c>
      <c r="T220">
        <v>90.2040000000001</v>
      </c>
      <c r="U220">
        <v>26483.8944</v>
      </c>
      <c r="V220">
        <v>286</v>
      </c>
      <c r="W220">
        <v>363.30156</v>
      </c>
      <c r="X220">
        <v>368</v>
      </c>
      <c r="Y220">
        <v>0.89</v>
      </c>
      <c r="Z220">
        <v>8</v>
      </c>
      <c r="AA220">
        <v>77.3015600000001</v>
      </c>
      <c r="AB220">
        <v>618.41248</v>
      </c>
      <c r="AC220">
        <v>229</v>
      </c>
      <c r="AD220">
        <v>290.641248</v>
      </c>
      <c r="AE220">
        <v>0.8</v>
      </c>
      <c r="AF220">
        <v>57</v>
      </c>
      <c r="AG220">
        <v>61.6412480000001</v>
      </c>
      <c r="AH220">
        <v>3513.551136</v>
      </c>
      <c r="AI220" t="s">
        <v>780</v>
      </c>
    </row>
    <row r="221" spans="1:35">
      <c r="A221" t="s">
        <v>809</v>
      </c>
      <c r="B221" t="s">
        <v>782</v>
      </c>
      <c r="C221" s="1" t="s">
        <v>853</v>
      </c>
      <c r="D221" t="s">
        <v>854</v>
      </c>
      <c r="E221" t="s">
        <v>20</v>
      </c>
      <c r="F221">
        <v>504.4</v>
      </c>
      <c r="G221">
        <v>663</v>
      </c>
      <c r="H221">
        <v>481</v>
      </c>
      <c r="I221">
        <v>609.96</v>
      </c>
      <c r="J221">
        <v>0.92</v>
      </c>
      <c r="K221" t="s">
        <v>780</v>
      </c>
      <c r="L221">
        <v>128.96</v>
      </c>
      <c r="M221">
        <v>0</v>
      </c>
      <c r="N221">
        <v>0.268108108108108</v>
      </c>
      <c r="O221">
        <v>413.4</v>
      </c>
      <c r="P221">
        <v>530.6652</v>
      </c>
      <c r="Q221">
        <v>564.2</v>
      </c>
      <c r="R221">
        <v>0.87</v>
      </c>
      <c r="S221">
        <v>381.68</v>
      </c>
      <c r="T221">
        <v>117.2652</v>
      </c>
      <c r="U221">
        <v>44757.781536</v>
      </c>
      <c r="V221">
        <v>371.8</v>
      </c>
      <c r="W221">
        <v>472.292028</v>
      </c>
      <c r="X221">
        <v>478.4</v>
      </c>
      <c r="Y221">
        <v>0.89</v>
      </c>
      <c r="Z221" t="s">
        <v>780</v>
      </c>
      <c r="AA221">
        <v>100.492028</v>
      </c>
      <c r="AB221">
        <v>0</v>
      </c>
      <c r="AC221">
        <v>297.7</v>
      </c>
      <c r="AD221">
        <v>377.8336224</v>
      </c>
      <c r="AE221">
        <v>0.8</v>
      </c>
      <c r="AF221" t="s">
        <v>780</v>
      </c>
      <c r="AG221">
        <v>80.1336224000001</v>
      </c>
      <c r="AH221">
        <v>0</v>
      </c>
      <c r="AI221" t="s">
        <v>780</v>
      </c>
    </row>
    <row r="222" spans="1:35">
      <c r="A222" t="s">
        <v>809</v>
      </c>
      <c r="B222" t="s">
        <v>782</v>
      </c>
      <c r="C222" s="1">
        <v>331004011</v>
      </c>
      <c r="D222" t="s">
        <v>427</v>
      </c>
      <c r="E222" t="s">
        <v>20</v>
      </c>
      <c r="F222">
        <v>2948</v>
      </c>
      <c r="G222">
        <v>3278</v>
      </c>
      <c r="H222">
        <v>2400</v>
      </c>
      <c r="I222">
        <v>3015.76</v>
      </c>
      <c r="J222">
        <v>0.92</v>
      </c>
      <c r="K222">
        <v>18</v>
      </c>
      <c r="L222">
        <v>615.76</v>
      </c>
      <c r="M222">
        <v>11083.68</v>
      </c>
      <c r="N222">
        <v>0.256566666666667</v>
      </c>
      <c r="O222">
        <v>2064</v>
      </c>
      <c r="P222">
        <v>2623.7112</v>
      </c>
      <c r="Q222">
        <v>2786</v>
      </c>
      <c r="R222">
        <v>0.87</v>
      </c>
      <c r="S222">
        <v>11</v>
      </c>
      <c r="T222">
        <v>559.7112</v>
      </c>
      <c r="U222">
        <v>6156.8232</v>
      </c>
      <c r="V222">
        <v>1858</v>
      </c>
      <c r="W222">
        <v>2335.102968</v>
      </c>
      <c r="X222">
        <v>2368</v>
      </c>
      <c r="Y222">
        <v>0.89</v>
      </c>
      <c r="Z222" t="s">
        <v>780</v>
      </c>
      <c r="AA222">
        <v>477.102968</v>
      </c>
      <c r="AB222">
        <v>0</v>
      </c>
      <c r="AC222">
        <v>1486</v>
      </c>
      <c r="AD222">
        <v>1868.0823744</v>
      </c>
      <c r="AE222">
        <v>0.8</v>
      </c>
      <c r="AF222" t="s">
        <v>780</v>
      </c>
      <c r="AG222">
        <v>382.0823744</v>
      </c>
      <c r="AH222">
        <v>0</v>
      </c>
      <c r="AI222" t="s">
        <v>780</v>
      </c>
    </row>
    <row r="223" spans="1:35">
      <c r="A223" t="s">
        <v>809</v>
      </c>
      <c r="B223" t="s">
        <v>782</v>
      </c>
      <c r="C223" s="1">
        <v>331004012</v>
      </c>
      <c r="D223" t="s">
        <v>429</v>
      </c>
      <c r="E223" t="s">
        <v>20</v>
      </c>
      <c r="F223">
        <v>2785</v>
      </c>
      <c r="G223">
        <v>3912</v>
      </c>
      <c r="H223">
        <v>2400</v>
      </c>
      <c r="I223">
        <v>3599.04</v>
      </c>
      <c r="J223">
        <v>0.92</v>
      </c>
      <c r="K223">
        <v>126</v>
      </c>
      <c r="L223">
        <v>1199.04</v>
      </c>
      <c r="M223">
        <v>151079.04</v>
      </c>
      <c r="N223">
        <v>0.4996</v>
      </c>
      <c r="O223">
        <v>2064</v>
      </c>
      <c r="P223">
        <v>3131.1648</v>
      </c>
      <c r="Q223">
        <v>3325</v>
      </c>
      <c r="R223">
        <v>0.87</v>
      </c>
      <c r="S223">
        <v>107</v>
      </c>
      <c r="T223">
        <v>1067.1648</v>
      </c>
      <c r="U223">
        <v>114186.6336</v>
      </c>
      <c r="V223">
        <v>1858</v>
      </c>
      <c r="W223">
        <v>2786.736672</v>
      </c>
      <c r="X223">
        <v>2826</v>
      </c>
      <c r="Y223">
        <v>0.89</v>
      </c>
      <c r="Z223" t="s">
        <v>780</v>
      </c>
      <c r="AA223">
        <v>928.736672</v>
      </c>
      <c r="AB223">
        <v>0</v>
      </c>
      <c r="AC223">
        <v>1486</v>
      </c>
      <c r="AD223">
        <v>2229.3893376</v>
      </c>
      <c r="AE223">
        <v>0.8</v>
      </c>
      <c r="AF223" t="s">
        <v>780</v>
      </c>
      <c r="AG223">
        <v>743.3893376</v>
      </c>
      <c r="AH223">
        <v>0</v>
      </c>
      <c r="AI223" t="s">
        <v>780</v>
      </c>
    </row>
    <row r="224" spans="1:35">
      <c r="A224" t="s">
        <v>809</v>
      </c>
      <c r="B224" t="s">
        <v>782</v>
      </c>
      <c r="C224" s="1">
        <v>331004020</v>
      </c>
      <c r="D224" t="s">
        <v>431</v>
      </c>
      <c r="E224" t="s">
        <v>20</v>
      </c>
      <c r="F224">
        <v>598</v>
      </c>
      <c r="G224">
        <v>851</v>
      </c>
      <c r="H224">
        <v>525</v>
      </c>
      <c r="I224">
        <v>782.92</v>
      </c>
      <c r="J224">
        <v>0.92</v>
      </c>
      <c r="K224">
        <v>748</v>
      </c>
      <c r="L224">
        <v>257.92</v>
      </c>
      <c r="M224">
        <v>192924.16</v>
      </c>
      <c r="N224">
        <v>0.491276190476191</v>
      </c>
      <c r="O224">
        <v>452</v>
      </c>
      <c r="P224">
        <v>681.1404</v>
      </c>
      <c r="Q224">
        <v>723</v>
      </c>
      <c r="R224">
        <v>0.87</v>
      </c>
      <c r="S224">
        <v>1055</v>
      </c>
      <c r="T224">
        <v>229.1404</v>
      </c>
      <c r="U224">
        <v>241743.122</v>
      </c>
      <c r="V224">
        <v>406</v>
      </c>
      <c r="W224">
        <v>606.214956</v>
      </c>
      <c r="X224">
        <v>615</v>
      </c>
      <c r="Y224">
        <v>0.89</v>
      </c>
      <c r="Z224">
        <v>1</v>
      </c>
      <c r="AA224">
        <v>200.214956</v>
      </c>
      <c r="AB224">
        <v>200.214956</v>
      </c>
      <c r="AC224">
        <v>325</v>
      </c>
      <c r="AD224">
        <v>484.9719648</v>
      </c>
      <c r="AE224">
        <v>0.8</v>
      </c>
      <c r="AF224">
        <v>33.9</v>
      </c>
      <c r="AG224">
        <v>159.9719648</v>
      </c>
      <c r="AH224">
        <v>5423.04960672</v>
      </c>
      <c r="AI224" t="s">
        <v>780</v>
      </c>
    </row>
    <row r="225" spans="1:35">
      <c r="A225" t="s">
        <v>809</v>
      </c>
      <c r="B225" t="s">
        <v>782</v>
      </c>
      <c r="C225" s="1" t="s">
        <v>855</v>
      </c>
      <c r="D225" t="s">
        <v>856</v>
      </c>
      <c r="E225" t="s">
        <v>20</v>
      </c>
      <c r="F225">
        <v>777.4</v>
      </c>
      <c r="G225">
        <v>1106.3</v>
      </c>
      <c r="H225">
        <v>682.5</v>
      </c>
      <c r="I225">
        <v>1017.796</v>
      </c>
      <c r="J225">
        <v>0.92</v>
      </c>
      <c r="K225">
        <v>415</v>
      </c>
      <c r="L225">
        <v>335.296</v>
      </c>
      <c r="M225">
        <v>139147.84</v>
      </c>
      <c r="N225">
        <v>0.491276190476191</v>
      </c>
      <c r="O225">
        <v>587.6</v>
      </c>
      <c r="P225">
        <v>885.48252</v>
      </c>
      <c r="Q225">
        <v>939.9</v>
      </c>
      <c r="R225">
        <v>0.87</v>
      </c>
      <c r="S225">
        <v>204</v>
      </c>
      <c r="T225">
        <v>297.88252</v>
      </c>
      <c r="U225">
        <v>60768.03408</v>
      </c>
      <c r="V225">
        <v>527.8</v>
      </c>
      <c r="W225">
        <v>788.0794428</v>
      </c>
      <c r="X225">
        <v>799.5</v>
      </c>
      <c r="Y225">
        <v>0.89</v>
      </c>
      <c r="Z225" t="s">
        <v>780</v>
      </c>
      <c r="AA225">
        <v>260.2794428</v>
      </c>
      <c r="AB225">
        <v>0</v>
      </c>
      <c r="AC225">
        <v>422.5</v>
      </c>
      <c r="AD225">
        <v>630.46355424</v>
      </c>
      <c r="AE225">
        <v>0.8</v>
      </c>
      <c r="AF225" t="s">
        <v>780</v>
      </c>
      <c r="AG225">
        <v>207.96355424</v>
      </c>
      <c r="AH225">
        <v>0</v>
      </c>
      <c r="AI225" t="s">
        <v>780</v>
      </c>
    </row>
    <row r="226" spans="1:35">
      <c r="A226" t="s">
        <v>809</v>
      </c>
      <c r="B226" t="s">
        <v>785</v>
      </c>
      <c r="C226" s="1">
        <v>331005007</v>
      </c>
      <c r="D226" t="s">
        <v>609</v>
      </c>
      <c r="E226" t="s">
        <v>20</v>
      </c>
      <c r="F226">
        <v>2457</v>
      </c>
      <c r="G226" t="s">
        <v>780</v>
      </c>
      <c r="H226">
        <v>1965.6</v>
      </c>
      <c r="I226">
        <v>2309.58</v>
      </c>
      <c r="J226">
        <v>0.94</v>
      </c>
      <c r="K226">
        <v>1.5</v>
      </c>
      <c r="L226">
        <v>343.98</v>
      </c>
      <c r="M226">
        <v>515.97</v>
      </c>
      <c r="N226">
        <v>0.175</v>
      </c>
      <c r="O226">
        <v>1670.76</v>
      </c>
      <c r="P226">
        <v>2009.3346</v>
      </c>
      <c r="Q226" t="s">
        <v>780</v>
      </c>
      <c r="R226">
        <v>0.87</v>
      </c>
      <c r="S226">
        <v>0.5</v>
      </c>
      <c r="T226">
        <v>338.5746</v>
      </c>
      <c r="U226">
        <v>169.2873</v>
      </c>
      <c r="V226">
        <v>1503</v>
      </c>
      <c r="W226">
        <v>1788.307794</v>
      </c>
      <c r="X226" t="s">
        <v>780</v>
      </c>
      <c r="Y226">
        <v>0.89</v>
      </c>
      <c r="Z226" t="s">
        <v>780</v>
      </c>
      <c r="AA226">
        <v>285.307794</v>
      </c>
      <c r="AB226">
        <v>0</v>
      </c>
      <c r="AC226">
        <v>1202</v>
      </c>
      <c r="AD226">
        <v>1430.6462352</v>
      </c>
      <c r="AE226">
        <v>0.8</v>
      </c>
      <c r="AF226" t="s">
        <v>780</v>
      </c>
      <c r="AG226">
        <v>228.6462352</v>
      </c>
      <c r="AH226">
        <v>0</v>
      </c>
      <c r="AI226" t="s">
        <v>780</v>
      </c>
    </row>
    <row r="227" spans="1:35">
      <c r="A227" t="s">
        <v>809</v>
      </c>
      <c r="B227" t="s">
        <v>782</v>
      </c>
      <c r="C227" s="1">
        <v>331005013</v>
      </c>
      <c r="D227" t="s">
        <v>434</v>
      </c>
      <c r="E227" t="s">
        <v>20</v>
      </c>
      <c r="F227">
        <v>2825</v>
      </c>
      <c r="G227">
        <v>3533</v>
      </c>
      <c r="H227">
        <v>2450</v>
      </c>
      <c r="I227">
        <v>3250.36</v>
      </c>
      <c r="J227">
        <v>0.92</v>
      </c>
      <c r="K227">
        <v>78</v>
      </c>
      <c r="L227">
        <v>800.36</v>
      </c>
      <c r="M227">
        <v>62428.08</v>
      </c>
      <c r="N227">
        <v>0.326677551020408</v>
      </c>
      <c r="O227">
        <v>2083</v>
      </c>
      <c r="P227">
        <v>2827.8132</v>
      </c>
      <c r="Q227">
        <v>3003</v>
      </c>
      <c r="R227">
        <v>0.87</v>
      </c>
      <c r="S227">
        <v>29</v>
      </c>
      <c r="T227">
        <v>744.8132</v>
      </c>
      <c r="U227">
        <v>21599.5828</v>
      </c>
      <c r="V227">
        <v>1874</v>
      </c>
      <c r="W227">
        <v>2516.753748</v>
      </c>
      <c r="X227">
        <v>2553</v>
      </c>
      <c r="Y227">
        <v>0.89</v>
      </c>
      <c r="Z227" t="s">
        <v>780</v>
      </c>
      <c r="AA227">
        <v>642.753748</v>
      </c>
      <c r="AB227">
        <v>0</v>
      </c>
      <c r="AC227">
        <v>1499</v>
      </c>
      <c r="AD227">
        <v>2013.4029984</v>
      </c>
      <c r="AE227">
        <v>0.8</v>
      </c>
      <c r="AF227" t="s">
        <v>780</v>
      </c>
      <c r="AG227">
        <v>514.4029984</v>
      </c>
      <c r="AH227">
        <v>0</v>
      </c>
      <c r="AI227" t="s">
        <v>780</v>
      </c>
    </row>
    <row r="228" spans="1:35">
      <c r="A228" t="s">
        <v>809</v>
      </c>
      <c r="B228" t="s">
        <v>782</v>
      </c>
      <c r="C228" s="1" t="s">
        <v>857</v>
      </c>
      <c r="D228" t="s">
        <v>858</v>
      </c>
      <c r="E228" t="s">
        <v>20</v>
      </c>
      <c r="F228">
        <v>3672.5</v>
      </c>
      <c r="G228">
        <v>4592.9</v>
      </c>
      <c r="H228">
        <v>3185</v>
      </c>
      <c r="I228">
        <v>4225.468</v>
      </c>
      <c r="J228">
        <v>0.92</v>
      </c>
      <c r="K228">
        <v>18</v>
      </c>
      <c r="L228">
        <v>1040.468</v>
      </c>
      <c r="M228">
        <v>18728.424</v>
      </c>
      <c r="N228">
        <v>0.326677551020408</v>
      </c>
      <c r="O228">
        <v>2707.9</v>
      </c>
      <c r="P228">
        <v>3676.15716</v>
      </c>
      <c r="Q228">
        <v>3903.9</v>
      </c>
      <c r="R228">
        <v>0.87</v>
      </c>
      <c r="S228">
        <v>1</v>
      </c>
      <c r="T228">
        <v>968.25716</v>
      </c>
      <c r="U228">
        <v>968.25716</v>
      </c>
      <c r="V228">
        <v>2436.2</v>
      </c>
      <c r="W228">
        <v>3271.7798724</v>
      </c>
      <c r="X228">
        <v>3318.9</v>
      </c>
      <c r="Y228">
        <v>0.89</v>
      </c>
      <c r="Z228" t="s">
        <v>780</v>
      </c>
      <c r="AA228">
        <v>835.5798724</v>
      </c>
      <c r="AB228">
        <v>0</v>
      </c>
      <c r="AC228">
        <v>1948.7</v>
      </c>
      <c r="AD228">
        <v>2617.42389792</v>
      </c>
      <c r="AE228">
        <v>0.8</v>
      </c>
      <c r="AF228" t="s">
        <v>780</v>
      </c>
      <c r="AG228">
        <v>668.72389792</v>
      </c>
      <c r="AH228">
        <v>0</v>
      </c>
      <c r="AI228" t="s">
        <v>780</v>
      </c>
    </row>
    <row r="229" spans="1:35">
      <c r="A229" t="s">
        <v>809</v>
      </c>
      <c r="B229" t="s">
        <v>782</v>
      </c>
      <c r="C229" s="1">
        <v>331005015</v>
      </c>
      <c r="D229" t="s">
        <v>436</v>
      </c>
      <c r="E229" t="s">
        <v>20</v>
      </c>
      <c r="F229">
        <v>4144</v>
      </c>
      <c r="G229">
        <v>4750</v>
      </c>
      <c r="H229">
        <v>3700</v>
      </c>
      <c r="I229">
        <v>4370</v>
      </c>
      <c r="J229">
        <v>0.92</v>
      </c>
      <c r="K229">
        <v>55</v>
      </c>
      <c r="L229">
        <v>670</v>
      </c>
      <c r="M229">
        <v>36850</v>
      </c>
      <c r="N229">
        <v>0.181081081081081</v>
      </c>
      <c r="O229">
        <v>3182</v>
      </c>
      <c r="P229">
        <v>3801.9</v>
      </c>
      <c r="Q229">
        <v>4038</v>
      </c>
      <c r="R229">
        <v>0.87</v>
      </c>
      <c r="S229">
        <v>15</v>
      </c>
      <c r="T229">
        <v>619.9</v>
      </c>
      <c r="U229">
        <v>9298.5</v>
      </c>
      <c r="V229">
        <v>2864</v>
      </c>
      <c r="W229">
        <v>3383.691</v>
      </c>
      <c r="X229">
        <v>3432</v>
      </c>
      <c r="Y229">
        <v>0.89</v>
      </c>
      <c r="Z229" t="s">
        <v>780</v>
      </c>
      <c r="AA229">
        <v>519.691</v>
      </c>
      <c r="AB229">
        <v>0</v>
      </c>
      <c r="AC229">
        <v>2291</v>
      </c>
      <c r="AD229">
        <v>2706.9528</v>
      </c>
      <c r="AE229">
        <v>0.8</v>
      </c>
      <c r="AF229" t="s">
        <v>780</v>
      </c>
      <c r="AG229">
        <v>415.9528</v>
      </c>
      <c r="AH229">
        <v>0</v>
      </c>
      <c r="AI229" t="s">
        <v>780</v>
      </c>
    </row>
    <row r="230" spans="1:35">
      <c r="A230" t="s">
        <v>809</v>
      </c>
      <c r="B230" t="s">
        <v>782</v>
      </c>
      <c r="C230" s="1">
        <v>331005016</v>
      </c>
      <c r="D230" t="s">
        <v>438</v>
      </c>
      <c r="E230" t="s">
        <v>20</v>
      </c>
      <c r="F230">
        <v>3931</v>
      </c>
      <c r="G230">
        <v>5211</v>
      </c>
      <c r="H230">
        <v>3300</v>
      </c>
      <c r="I230">
        <v>4794.12</v>
      </c>
      <c r="J230">
        <v>0.92</v>
      </c>
      <c r="K230">
        <v>13</v>
      </c>
      <c r="L230">
        <v>1494.12</v>
      </c>
      <c r="M230">
        <v>19423.56</v>
      </c>
      <c r="N230">
        <v>0.452763636363636</v>
      </c>
      <c r="O230">
        <v>2838</v>
      </c>
      <c r="P230">
        <v>4170.8844</v>
      </c>
      <c r="Q230">
        <v>4429</v>
      </c>
      <c r="R230">
        <v>0.87</v>
      </c>
      <c r="S230">
        <v>2</v>
      </c>
      <c r="T230">
        <v>1332.8844</v>
      </c>
      <c r="U230">
        <v>2665.7688</v>
      </c>
      <c r="V230">
        <v>2554</v>
      </c>
      <c r="W230">
        <v>3712.087116</v>
      </c>
      <c r="X230">
        <v>3765</v>
      </c>
      <c r="Y230">
        <v>0.89</v>
      </c>
      <c r="Z230" t="s">
        <v>780</v>
      </c>
      <c r="AA230">
        <v>1158.087116</v>
      </c>
      <c r="AB230">
        <v>0</v>
      </c>
      <c r="AC230">
        <v>2043</v>
      </c>
      <c r="AD230">
        <v>2969.6696928</v>
      </c>
      <c r="AE230">
        <v>0.8</v>
      </c>
      <c r="AF230" t="s">
        <v>780</v>
      </c>
      <c r="AG230">
        <v>926.6696928</v>
      </c>
      <c r="AH230">
        <v>0</v>
      </c>
      <c r="AI230" t="s">
        <v>780</v>
      </c>
    </row>
    <row r="231" spans="1:35">
      <c r="A231" t="s">
        <v>809</v>
      </c>
      <c r="B231" t="s">
        <v>782</v>
      </c>
      <c r="C231" s="1">
        <v>331005022</v>
      </c>
      <c r="D231" t="s">
        <v>440</v>
      </c>
      <c r="E231" t="s">
        <v>20</v>
      </c>
      <c r="F231">
        <v>1950</v>
      </c>
      <c r="G231">
        <v>2414</v>
      </c>
      <c r="H231">
        <v>1870</v>
      </c>
      <c r="I231">
        <v>2220.88</v>
      </c>
      <c r="J231">
        <v>0.92</v>
      </c>
      <c r="K231" t="s">
        <v>780</v>
      </c>
      <c r="L231">
        <v>350.88</v>
      </c>
      <c r="M231">
        <v>0</v>
      </c>
      <c r="N231">
        <v>0.187636363636364</v>
      </c>
      <c r="O231">
        <v>1590</v>
      </c>
      <c r="P231">
        <v>1932.1656</v>
      </c>
      <c r="Q231">
        <v>2052</v>
      </c>
      <c r="R231">
        <v>0.87</v>
      </c>
      <c r="S231">
        <v>0.5</v>
      </c>
      <c r="T231">
        <v>342.1656</v>
      </c>
      <c r="U231">
        <v>171.0828</v>
      </c>
      <c r="V231">
        <v>1430</v>
      </c>
      <c r="W231">
        <v>1719.627384</v>
      </c>
      <c r="X231">
        <v>1744</v>
      </c>
      <c r="Y231">
        <v>0.89</v>
      </c>
      <c r="Z231" t="s">
        <v>780</v>
      </c>
      <c r="AA231">
        <v>289.627384</v>
      </c>
      <c r="AB231">
        <v>0</v>
      </c>
      <c r="AC231">
        <v>1144</v>
      </c>
      <c r="AD231">
        <v>1375.7019072</v>
      </c>
      <c r="AE231">
        <v>0.8</v>
      </c>
      <c r="AF231" t="s">
        <v>780</v>
      </c>
      <c r="AG231">
        <v>231.7019072</v>
      </c>
      <c r="AH231">
        <v>0</v>
      </c>
      <c r="AI231" t="s">
        <v>780</v>
      </c>
    </row>
    <row r="232" spans="1:35">
      <c r="A232" t="s">
        <v>809</v>
      </c>
      <c r="B232" t="s">
        <v>782</v>
      </c>
      <c r="C232" s="1">
        <v>331006002</v>
      </c>
      <c r="D232" t="s">
        <v>441</v>
      </c>
      <c r="E232" t="s">
        <v>20</v>
      </c>
      <c r="F232">
        <v>1644</v>
      </c>
      <c r="G232">
        <v>2005</v>
      </c>
      <c r="H232">
        <v>1315</v>
      </c>
      <c r="I232">
        <v>1844.6</v>
      </c>
      <c r="J232">
        <v>0.92</v>
      </c>
      <c r="K232">
        <v>1692</v>
      </c>
      <c r="L232">
        <v>529.6</v>
      </c>
      <c r="M232">
        <v>896083.2</v>
      </c>
      <c r="N232">
        <v>0.402737642585551</v>
      </c>
      <c r="O232">
        <v>1118</v>
      </c>
      <c r="P232">
        <v>1604.802</v>
      </c>
      <c r="Q232">
        <v>1704</v>
      </c>
      <c r="R232">
        <v>0.87</v>
      </c>
      <c r="S232">
        <v>2627.3</v>
      </c>
      <c r="T232">
        <v>486.802</v>
      </c>
      <c r="U232">
        <v>1278974.8946</v>
      </c>
      <c r="V232">
        <v>1006</v>
      </c>
      <c r="W232">
        <v>1428.27378</v>
      </c>
      <c r="X232">
        <v>1449</v>
      </c>
      <c r="Y232">
        <v>0.89</v>
      </c>
      <c r="Z232" t="s">
        <v>780</v>
      </c>
      <c r="AA232">
        <v>422.27378</v>
      </c>
      <c r="AB232">
        <v>0</v>
      </c>
      <c r="AC232">
        <v>804</v>
      </c>
      <c r="AD232">
        <v>1142.619024</v>
      </c>
      <c r="AE232">
        <v>0.8</v>
      </c>
      <c r="AF232">
        <v>30</v>
      </c>
      <c r="AG232">
        <v>338.619024</v>
      </c>
      <c r="AH232">
        <v>10158.57072</v>
      </c>
      <c r="AI232" t="s">
        <v>780</v>
      </c>
    </row>
    <row r="233" spans="1:35">
      <c r="A233" t="s">
        <v>809</v>
      </c>
      <c r="B233" t="s">
        <v>785</v>
      </c>
      <c r="C233" s="1">
        <v>331006005</v>
      </c>
      <c r="D233" t="s">
        <v>612</v>
      </c>
      <c r="E233" t="s">
        <v>20</v>
      </c>
      <c r="F233">
        <v>2458</v>
      </c>
      <c r="G233" t="s">
        <v>780</v>
      </c>
      <c r="H233">
        <v>1966.4</v>
      </c>
      <c r="I233">
        <v>2310.52</v>
      </c>
      <c r="J233">
        <v>0.94</v>
      </c>
      <c r="K233">
        <v>6.1</v>
      </c>
      <c r="L233">
        <v>344.12</v>
      </c>
      <c r="M233">
        <v>2099.132</v>
      </c>
      <c r="N233">
        <v>0.175</v>
      </c>
      <c r="O233">
        <v>1671.44</v>
      </c>
      <c r="P233">
        <v>2010.1524</v>
      </c>
      <c r="Q233" t="s">
        <v>780</v>
      </c>
      <c r="R233">
        <v>0.87</v>
      </c>
      <c r="S233">
        <v>19.8</v>
      </c>
      <c r="T233">
        <v>338.7124</v>
      </c>
      <c r="U233">
        <v>6706.50552</v>
      </c>
      <c r="V233">
        <v>1504</v>
      </c>
      <c r="W233">
        <v>1789.035636</v>
      </c>
      <c r="X233" t="s">
        <v>780</v>
      </c>
      <c r="Y233">
        <v>0.89</v>
      </c>
      <c r="Z233" t="s">
        <v>780</v>
      </c>
      <c r="AA233">
        <v>285.035636</v>
      </c>
      <c r="AB233">
        <v>0</v>
      </c>
      <c r="AC233">
        <v>1203</v>
      </c>
      <c r="AD233">
        <v>1431.2285088</v>
      </c>
      <c r="AE233">
        <v>0.8</v>
      </c>
      <c r="AF233" t="s">
        <v>780</v>
      </c>
      <c r="AG233">
        <v>228.2285088</v>
      </c>
      <c r="AH233">
        <v>0</v>
      </c>
      <c r="AI233" t="s">
        <v>780</v>
      </c>
    </row>
    <row r="234" spans="1:35">
      <c r="A234" t="s">
        <v>809</v>
      </c>
      <c r="B234" t="s">
        <v>782</v>
      </c>
      <c r="C234" s="1">
        <v>331006011</v>
      </c>
      <c r="D234" t="s">
        <v>443</v>
      </c>
      <c r="E234" t="s">
        <v>20</v>
      </c>
      <c r="F234">
        <v>1644</v>
      </c>
      <c r="G234">
        <v>1941</v>
      </c>
      <c r="H234">
        <v>1500</v>
      </c>
      <c r="I234">
        <v>1785.72</v>
      </c>
      <c r="J234">
        <v>0.92</v>
      </c>
      <c r="K234">
        <v>80.2</v>
      </c>
      <c r="L234">
        <v>285.72</v>
      </c>
      <c r="M234">
        <v>22914.744</v>
      </c>
      <c r="N234">
        <v>0.19048</v>
      </c>
      <c r="O234">
        <v>1275</v>
      </c>
      <c r="P234">
        <v>1553.5764</v>
      </c>
      <c r="Q234">
        <v>1650</v>
      </c>
      <c r="R234">
        <v>0.87</v>
      </c>
      <c r="S234">
        <v>301.1</v>
      </c>
      <c r="T234">
        <v>278.5764</v>
      </c>
      <c r="U234">
        <v>83879.35404</v>
      </c>
      <c r="V234">
        <v>1147</v>
      </c>
      <c r="W234">
        <v>1382.682996</v>
      </c>
      <c r="X234">
        <v>1402</v>
      </c>
      <c r="Y234">
        <v>0.89</v>
      </c>
      <c r="Z234" t="s">
        <v>780</v>
      </c>
      <c r="AA234">
        <v>235.682996</v>
      </c>
      <c r="AB234">
        <v>0</v>
      </c>
      <c r="AC234">
        <v>917</v>
      </c>
      <c r="AD234">
        <v>1106.1463968</v>
      </c>
      <c r="AE234">
        <v>0.8</v>
      </c>
      <c r="AF234">
        <v>1</v>
      </c>
      <c r="AG234">
        <v>189.1463968</v>
      </c>
      <c r="AH234">
        <v>189.1463968</v>
      </c>
      <c r="AI234" t="s">
        <v>780</v>
      </c>
    </row>
    <row r="235" spans="1:35">
      <c r="A235" t="s">
        <v>809</v>
      </c>
      <c r="B235" t="s">
        <v>782</v>
      </c>
      <c r="C235" s="1" t="s">
        <v>859</v>
      </c>
      <c r="D235" t="s">
        <v>860</v>
      </c>
      <c r="E235" t="s">
        <v>20</v>
      </c>
      <c r="F235">
        <v>1972.8</v>
      </c>
      <c r="G235">
        <v>2329.2</v>
      </c>
      <c r="H235">
        <v>1800</v>
      </c>
      <c r="I235">
        <v>2142.864</v>
      </c>
      <c r="J235">
        <v>0.92</v>
      </c>
      <c r="K235">
        <v>380.1</v>
      </c>
      <c r="L235">
        <v>342.864</v>
      </c>
      <c r="M235">
        <v>130322.6064</v>
      </c>
      <c r="N235">
        <v>0.19048</v>
      </c>
      <c r="O235">
        <v>1530</v>
      </c>
      <c r="P235">
        <v>1864.29168</v>
      </c>
      <c r="Q235">
        <v>1980</v>
      </c>
      <c r="R235">
        <v>0.87</v>
      </c>
      <c r="S235">
        <v>79.5</v>
      </c>
      <c r="T235">
        <v>334.29168</v>
      </c>
      <c r="U235">
        <v>26576.18856</v>
      </c>
      <c r="V235">
        <v>1376.4</v>
      </c>
      <c r="W235">
        <v>1659.2195952</v>
      </c>
      <c r="X235">
        <v>1682.4</v>
      </c>
      <c r="Y235">
        <v>0.89</v>
      </c>
      <c r="Z235" t="s">
        <v>780</v>
      </c>
      <c r="AA235">
        <v>282.8195952</v>
      </c>
      <c r="AB235">
        <v>0</v>
      </c>
      <c r="AC235">
        <v>1100.4</v>
      </c>
      <c r="AD235">
        <v>1327.37567616</v>
      </c>
      <c r="AE235">
        <v>0.8</v>
      </c>
      <c r="AF235" t="s">
        <v>780</v>
      </c>
      <c r="AG235">
        <v>226.97567616</v>
      </c>
      <c r="AH235">
        <v>0</v>
      </c>
      <c r="AI235" t="s">
        <v>780</v>
      </c>
    </row>
    <row r="236" spans="1:35">
      <c r="A236" t="s">
        <v>809</v>
      </c>
      <c r="B236" t="s">
        <v>782</v>
      </c>
      <c r="C236" s="1">
        <v>331006013</v>
      </c>
      <c r="D236" t="s">
        <v>446</v>
      </c>
      <c r="E236" t="s">
        <v>20</v>
      </c>
      <c r="F236">
        <v>1287</v>
      </c>
      <c r="G236">
        <v>1537</v>
      </c>
      <c r="H236">
        <v>1120</v>
      </c>
      <c r="I236">
        <v>1414.04</v>
      </c>
      <c r="J236">
        <v>0.92</v>
      </c>
      <c r="K236">
        <v>187</v>
      </c>
      <c r="L236">
        <v>294.04</v>
      </c>
      <c r="M236">
        <v>54985.48</v>
      </c>
      <c r="N236">
        <v>0.262535714285714</v>
      </c>
      <c r="O236">
        <v>952</v>
      </c>
      <c r="P236">
        <v>1230.2148</v>
      </c>
      <c r="Q236">
        <v>1306</v>
      </c>
      <c r="R236">
        <v>0.87</v>
      </c>
      <c r="S236">
        <v>11</v>
      </c>
      <c r="T236">
        <v>278.2148</v>
      </c>
      <c r="U236">
        <v>3060.3628</v>
      </c>
      <c r="V236">
        <v>856</v>
      </c>
      <c r="W236">
        <v>1094.891172</v>
      </c>
      <c r="X236">
        <v>1110</v>
      </c>
      <c r="Y236">
        <v>0.89</v>
      </c>
      <c r="Z236" t="s">
        <v>780</v>
      </c>
      <c r="AA236">
        <v>238.891172</v>
      </c>
      <c r="AB236">
        <v>0</v>
      </c>
      <c r="AC236">
        <v>684</v>
      </c>
      <c r="AD236">
        <v>875.9129376</v>
      </c>
      <c r="AE236">
        <v>0.8</v>
      </c>
      <c r="AF236" t="s">
        <v>780</v>
      </c>
      <c r="AG236">
        <v>191.9129376</v>
      </c>
      <c r="AH236">
        <v>0</v>
      </c>
      <c r="AI236" t="s">
        <v>780</v>
      </c>
    </row>
    <row r="237" spans="1:35">
      <c r="A237" t="s">
        <v>809</v>
      </c>
      <c r="B237" t="s">
        <v>782</v>
      </c>
      <c r="C237" s="1">
        <v>331007006</v>
      </c>
      <c r="D237" t="s">
        <v>447</v>
      </c>
      <c r="E237" t="s">
        <v>20</v>
      </c>
      <c r="F237">
        <v>5651</v>
      </c>
      <c r="G237">
        <v>6716</v>
      </c>
      <c r="H237">
        <v>4900</v>
      </c>
      <c r="I237">
        <v>6178.72</v>
      </c>
      <c r="J237">
        <v>0.92</v>
      </c>
      <c r="K237">
        <v>19</v>
      </c>
      <c r="L237">
        <v>1278.72</v>
      </c>
      <c r="M237">
        <v>24295.68</v>
      </c>
      <c r="N237">
        <v>0.260963265306122</v>
      </c>
      <c r="O237">
        <v>4214</v>
      </c>
      <c r="P237">
        <v>5375.4864</v>
      </c>
      <c r="Q237">
        <v>5709</v>
      </c>
      <c r="R237">
        <v>0.87</v>
      </c>
      <c r="S237">
        <v>2</v>
      </c>
      <c r="T237">
        <v>1161.4864</v>
      </c>
      <c r="U237">
        <v>2322.9728</v>
      </c>
      <c r="V237">
        <v>3793</v>
      </c>
      <c r="W237">
        <v>4784.182896</v>
      </c>
      <c r="X237">
        <v>4852</v>
      </c>
      <c r="Y237">
        <v>0.89</v>
      </c>
      <c r="Z237" t="s">
        <v>780</v>
      </c>
      <c r="AA237">
        <v>991.182896</v>
      </c>
      <c r="AB237">
        <v>0</v>
      </c>
      <c r="AC237">
        <v>3034</v>
      </c>
      <c r="AD237">
        <v>3827.3463168</v>
      </c>
      <c r="AE237">
        <v>0.8</v>
      </c>
      <c r="AF237" t="s">
        <v>780</v>
      </c>
      <c r="AG237">
        <v>793.3463168</v>
      </c>
      <c r="AH237">
        <v>0</v>
      </c>
      <c r="AI237" t="s">
        <v>780</v>
      </c>
    </row>
    <row r="238" spans="1:35">
      <c r="A238" t="s">
        <v>809</v>
      </c>
      <c r="B238" t="s">
        <v>782</v>
      </c>
      <c r="C238" s="1" t="s">
        <v>861</v>
      </c>
      <c r="D238" t="s">
        <v>862</v>
      </c>
      <c r="E238" t="s">
        <v>20</v>
      </c>
      <c r="F238">
        <v>7346.3</v>
      </c>
      <c r="G238">
        <v>8730.8</v>
      </c>
      <c r="H238">
        <v>6370</v>
      </c>
      <c r="I238">
        <v>8032.336</v>
      </c>
      <c r="J238">
        <v>0.92</v>
      </c>
      <c r="K238">
        <v>8</v>
      </c>
      <c r="L238">
        <v>1662.336</v>
      </c>
      <c r="M238">
        <v>13298.688</v>
      </c>
      <c r="N238">
        <v>0.260963265306123</v>
      </c>
      <c r="O238">
        <v>5478.2</v>
      </c>
      <c r="P238">
        <v>6988.13232</v>
      </c>
      <c r="Q238">
        <v>7421.7</v>
      </c>
      <c r="R238">
        <v>0.87</v>
      </c>
      <c r="S238">
        <v>2</v>
      </c>
      <c r="T238">
        <v>1509.93232</v>
      </c>
      <c r="U238">
        <v>3019.86464</v>
      </c>
      <c r="V238">
        <v>4930.9</v>
      </c>
      <c r="W238">
        <v>6219.4377648</v>
      </c>
      <c r="X238">
        <v>6307.6</v>
      </c>
      <c r="Y238">
        <v>0.89</v>
      </c>
      <c r="Z238" t="s">
        <v>780</v>
      </c>
      <c r="AA238">
        <v>1288.5377648</v>
      </c>
      <c r="AB238">
        <v>0</v>
      </c>
      <c r="AC238">
        <v>3944.2</v>
      </c>
      <c r="AD238">
        <v>4975.55021184</v>
      </c>
      <c r="AE238">
        <v>0.8</v>
      </c>
      <c r="AF238" t="s">
        <v>780</v>
      </c>
      <c r="AG238">
        <v>1031.35021184</v>
      </c>
      <c r="AH238">
        <v>0</v>
      </c>
      <c r="AI238" t="s">
        <v>780</v>
      </c>
    </row>
    <row r="239" spans="1:35">
      <c r="A239" t="s">
        <v>809</v>
      </c>
      <c r="B239" t="s">
        <v>782</v>
      </c>
      <c r="C239" s="1">
        <v>331007007</v>
      </c>
      <c r="D239" t="s">
        <v>449</v>
      </c>
      <c r="E239" t="s">
        <v>20</v>
      </c>
      <c r="F239">
        <v>3276</v>
      </c>
      <c r="G239">
        <v>4008</v>
      </c>
      <c r="H239">
        <v>2670</v>
      </c>
      <c r="I239">
        <v>3687.36</v>
      </c>
      <c r="J239">
        <v>0.92</v>
      </c>
      <c r="K239">
        <v>15</v>
      </c>
      <c r="L239">
        <v>1017.36</v>
      </c>
      <c r="M239">
        <v>15260.4</v>
      </c>
      <c r="N239">
        <v>0.381033707865169</v>
      </c>
      <c r="O239">
        <v>2296</v>
      </c>
      <c r="P239">
        <v>3208.0032</v>
      </c>
      <c r="Q239">
        <v>3407</v>
      </c>
      <c r="R239">
        <v>0.87</v>
      </c>
      <c r="S239">
        <v>1</v>
      </c>
      <c r="T239">
        <v>912.0032</v>
      </c>
      <c r="U239">
        <v>912.0032</v>
      </c>
      <c r="V239">
        <v>2067</v>
      </c>
      <c r="W239">
        <v>2855.122848</v>
      </c>
      <c r="X239">
        <v>2896</v>
      </c>
      <c r="Y239">
        <v>0.89</v>
      </c>
      <c r="Z239" t="s">
        <v>780</v>
      </c>
      <c r="AA239">
        <v>788.122848</v>
      </c>
      <c r="AB239">
        <v>0</v>
      </c>
      <c r="AC239">
        <v>1653</v>
      </c>
      <c r="AD239">
        <v>2284.0982784</v>
      </c>
      <c r="AE239">
        <v>0.8</v>
      </c>
      <c r="AF239" t="s">
        <v>780</v>
      </c>
      <c r="AG239">
        <v>631.0982784</v>
      </c>
      <c r="AH239">
        <v>0</v>
      </c>
      <c r="AI239" t="s">
        <v>780</v>
      </c>
    </row>
    <row r="240" spans="1:35">
      <c r="A240" t="s">
        <v>809</v>
      </c>
      <c r="B240" t="s">
        <v>782</v>
      </c>
      <c r="C240" s="1">
        <v>331007011</v>
      </c>
      <c r="D240" t="s">
        <v>451</v>
      </c>
      <c r="E240" t="s">
        <v>20</v>
      </c>
      <c r="F240">
        <v>2457</v>
      </c>
      <c r="G240">
        <v>3078</v>
      </c>
      <c r="H240">
        <v>1966</v>
      </c>
      <c r="I240">
        <v>2831.76</v>
      </c>
      <c r="J240">
        <v>0.92</v>
      </c>
      <c r="K240">
        <v>2</v>
      </c>
      <c r="L240">
        <v>865.76</v>
      </c>
      <c r="M240">
        <v>1731.52</v>
      </c>
      <c r="N240">
        <v>0.440366225839268</v>
      </c>
      <c r="O240">
        <v>1671</v>
      </c>
      <c r="P240">
        <v>2463.6312</v>
      </c>
      <c r="Q240">
        <v>2616</v>
      </c>
      <c r="R240">
        <v>0.87</v>
      </c>
      <c r="S240" t="s">
        <v>780</v>
      </c>
      <c r="T240">
        <v>792.6312</v>
      </c>
      <c r="U240">
        <v>0</v>
      </c>
      <c r="V240">
        <v>1503</v>
      </c>
      <c r="W240">
        <v>2192.631768</v>
      </c>
      <c r="X240">
        <v>2224</v>
      </c>
      <c r="Y240">
        <v>0.89</v>
      </c>
      <c r="Z240" t="s">
        <v>780</v>
      </c>
      <c r="AA240">
        <v>689.631768</v>
      </c>
      <c r="AB240">
        <v>0</v>
      </c>
      <c r="AC240">
        <v>1202</v>
      </c>
      <c r="AD240">
        <v>1754.1054144</v>
      </c>
      <c r="AE240">
        <v>0.8</v>
      </c>
      <c r="AF240" t="s">
        <v>780</v>
      </c>
      <c r="AG240">
        <v>552.1054144</v>
      </c>
      <c r="AH240">
        <v>0</v>
      </c>
      <c r="AI240" t="s">
        <v>780</v>
      </c>
    </row>
    <row r="241" spans="1:35">
      <c r="A241" t="s">
        <v>809</v>
      </c>
      <c r="B241" t="s">
        <v>782</v>
      </c>
      <c r="C241" s="1">
        <v>331007019</v>
      </c>
      <c r="D241" t="s">
        <v>452</v>
      </c>
      <c r="E241" t="s">
        <v>20</v>
      </c>
      <c r="F241">
        <v>2145</v>
      </c>
      <c r="G241">
        <v>2484</v>
      </c>
      <c r="H241">
        <v>1870</v>
      </c>
      <c r="I241">
        <v>2285.28</v>
      </c>
      <c r="J241">
        <v>0.92</v>
      </c>
      <c r="K241">
        <v>1</v>
      </c>
      <c r="L241">
        <v>415.28</v>
      </c>
      <c r="M241">
        <v>415.28</v>
      </c>
      <c r="N241">
        <v>0.222074866310161</v>
      </c>
      <c r="O241">
        <v>1590</v>
      </c>
      <c r="P241">
        <v>1988.1936</v>
      </c>
      <c r="Q241">
        <v>2111</v>
      </c>
      <c r="R241">
        <v>0.87</v>
      </c>
      <c r="S241">
        <v>2.5</v>
      </c>
      <c r="T241">
        <v>398.1936</v>
      </c>
      <c r="U241">
        <v>995.484</v>
      </c>
      <c r="V241">
        <v>1430</v>
      </c>
      <c r="W241">
        <v>1769.492304</v>
      </c>
      <c r="X241">
        <v>1795</v>
      </c>
      <c r="Y241">
        <v>0.89</v>
      </c>
      <c r="Z241" t="s">
        <v>780</v>
      </c>
      <c r="AA241">
        <v>339.492304</v>
      </c>
      <c r="AB241">
        <v>0</v>
      </c>
      <c r="AC241">
        <v>1144</v>
      </c>
      <c r="AD241">
        <v>1415.5938432</v>
      </c>
      <c r="AE241">
        <v>0.8</v>
      </c>
      <c r="AF241" t="s">
        <v>780</v>
      </c>
      <c r="AG241">
        <v>271.5938432</v>
      </c>
      <c r="AH241">
        <v>0</v>
      </c>
      <c r="AI241" t="s">
        <v>780</v>
      </c>
    </row>
    <row r="242" spans="1:35">
      <c r="A242" t="s">
        <v>809</v>
      </c>
      <c r="B242" t="s">
        <v>782</v>
      </c>
      <c r="C242" s="1">
        <v>331008001</v>
      </c>
      <c r="D242" t="s">
        <v>453</v>
      </c>
      <c r="E242" t="s">
        <v>245</v>
      </c>
      <c r="F242">
        <v>1144</v>
      </c>
      <c r="G242">
        <v>1557</v>
      </c>
      <c r="H242">
        <v>1000</v>
      </c>
      <c r="I242">
        <v>1432.44</v>
      </c>
      <c r="J242">
        <v>0.92</v>
      </c>
      <c r="K242">
        <v>1550</v>
      </c>
      <c r="L242">
        <v>432.44</v>
      </c>
      <c r="M242">
        <v>670282</v>
      </c>
      <c r="N242">
        <v>0.43244</v>
      </c>
      <c r="O242">
        <v>845</v>
      </c>
      <c r="P242">
        <v>1246.2228</v>
      </c>
      <c r="Q242">
        <v>1323</v>
      </c>
      <c r="R242">
        <v>0.87</v>
      </c>
      <c r="S242">
        <v>4340</v>
      </c>
      <c r="T242">
        <v>401.2228</v>
      </c>
      <c r="U242">
        <v>1741306.952</v>
      </c>
      <c r="V242">
        <v>760</v>
      </c>
      <c r="W242">
        <v>1109.138292</v>
      </c>
      <c r="X242">
        <v>1125</v>
      </c>
      <c r="Y242">
        <v>0.89</v>
      </c>
      <c r="Z242">
        <v>31</v>
      </c>
      <c r="AA242">
        <v>349.138292</v>
      </c>
      <c r="AB242">
        <v>10823.287052</v>
      </c>
      <c r="AC242">
        <v>608</v>
      </c>
      <c r="AD242">
        <v>887.3106336</v>
      </c>
      <c r="AE242">
        <v>0.8</v>
      </c>
      <c r="AF242">
        <v>500.5</v>
      </c>
      <c r="AG242">
        <v>279.3106336</v>
      </c>
      <c r="AH242">
        <v>139794.9721168</v>
      </c>
      <c r="AI242" t="s">
        <v>780</v>
      </c>
    </row>
    <row r="243" spans="1:35">
      <c r="A243" t="s">
        <v>809</v>
      </c>
      <c r="B243" t="s">
        <v>782</v>
      </c>
      <c r="C243" s="1" t="s">
        <v>863</v>
      </c>
      <c r="D243" t="s">
        <v>864</v>
      </c>
      <c r="E243" t="s">
        <v>20</v>
      </c>
      <c r="F243">
        <v>1487.2</v>
      </c>
      <c r="G243">
        <v>2024.1</v>
      </c>
      <c r="H243">
        <v>1300</v>
      </c>
      <c r="I243">
        <v>1862.172</v>
      </c>
      <c r="J243">
        <v>0.92</v>
      </c>
      <c r="K243">
        <v>6</v>
      </c>
      <c r="L243">
        <v>562.172</v>
      </c>
      <c r="M243">
        <v>3373.032</v>
      </c>
      <c r="N243">
        <v>0.43244</v>
      </c>
      <c r="O243">
        <v>1098.5</v>
      </c>
      <c r="P243">
        <v>1620.08964</v>
      </c>
      <c r="Q243">
        <v>1719.9</v>
      </c>
      <c r="R243">
        <v>0.87</v>
      </c>
      <c r="S243">
        <v>70</v>
      </c>
      <c r="T243">
        <v>521.58964</v>
      </c>
      <c r="U243">
        <v>36511.2748</v>
      </c>
      <c r="V243">
        <v>988</v>
      </c>
      <c r="W243">
        <v>1441.8797796</v>
      </c>
      <c r="X243">
        <v>1462.5</v>
      </c>
      <c r="Y243">
        <v>0.89</v>
      </c>
      <c r="Z243" t="s">
        <v>780</v>
      </c>
      <c r="AA243">
        <v>453.8797796</v>
      </c>
      <c r="AB243">
        <v>0</v>
      </c>
      <c r="AC243">
        <v>790.4</v>
      </c>
      <c r="AD243">
        <v>1153.50382368</v>
      </c>
      <c r="AE243">
        <v>0.8</v>
      </c>
      <c r="AF243" t="s">
        <v>780</v>
      </c>
      <c r="AG243">
        <v>363.10382368</v>
      </c>
      <c r="AH243">
        <v>0</v>
      </c>
      <c r="AI243" t="s">
        <v>780</v>
      </c>
    </row>
    <row r="244" spans="1:35">
      <c r="A244" t="s">
        <v>809</v>
      </c>
      <c r="B244" t="s">
        <v>782</v>
      </c>
      <c r="C244" s="1">
        <v>331008015</v>
      </c>
      <c r="D244" t="s">
        <v>456</v>
      </c>
      <c r="E244" t="s">
        <v>20</v>
      </c>
      <c r="F244">
        <v>2574</v>
      </c>
      <c r="G244">
        <v>3340</v>
      </c>
      <c r="H244">
        <v>2500</v>
      </c>
      <c r="I244">
        <v>3072.8</v>
      </c>
      <c r="J244">
        <v>0.92</v>
      </c>
      <c r="K244">
        <v>32.7</v>
      </c>
      <c r="L244">
        <v>572.8</v>
      </c>
      <c r="M244">
        <v>18730.56</v>
      </c>
      <c r="N244">
        <v>0.22912</v>
      </c>
      <c r="O244">
        <v>2150</v>
      </c>
      <c r="P244">
        <v>2673.336</v>
      </c>
      <c r="Q244">
        <v>2839</v>
      </c>
      <c r="R244">
        <v>0.87</v>
      </c>
      <c r="S244">
        <v>19</v>
      </c>
      <c r="T244">
        <v>523.336</v>
      </c>
      <c r="U244">
        <v>9943.38400000001</v>
      </c>
      <c r="V244">
        <v>1935</v>
      </c>
      <c r="W244">
        <v>2379.26904</v>
      </c>
      <c r="X244">
        <v>2413</v>
      </c>
      <c r="Y244">
        <v>0.89</v>
      </c>
      <c r="Z244" t="s">
        <v>780</v>
      </c>
      <c r="AA244">
        <v>444.26904</v>
      </c>
      <c r="AB244">
        <v>0</v>
      </c>
      <c r="AC244">
        <v>1548</v>
      </c>
      <c r="AD244">
        <v>1903.415232</v>
      </c>
      <c r="AE244">
        <v>0.8</v>
      </c>
      <c r="AF244">
        <v>1</v>
      </c>
      <c r="AG244">
        <v>355.415232</v>
      </c>
      <c r="AH244">
        <v>355.415232</v>
      </c>
      <c r="AI244" t="s">
        <v>780</v>
      </c>
    </row>
    <row r="245" spans="1:35">
      <c r="A245" t="s">
        <v>809</v>
      </c>
      <c r="B245" t="s">
        <v>782</v>
      </c>
      <c r="C245" s="1">
        <v>331101002</v>
      </c>
      <c r="D245" t="s">
        <v>458</v>
      </c>
      <c r="E245" t="s">
        <v>20</v>
      </c>
      <c r="F245">
        <v>1716</v>
      </c>
      <c r="G245">
        <v>2136</v>
      </c>
      <c r="H245">
        <v>1500</v>
      </c>
      <c r="I245">
        <v>1965.12</v>
      </c>
      <c r="J245">
        <v>0.92</v>
      </c>
      <c r="K245" t="s">
        <v>780</v>
      </c>
      <c r="L245">
        <v>465.12</v>
      </c>
      <c r="M245">
        <v>0</v>
      </c>
      <c r="N245">
        <v>0.31008</v>
      </c>
      <c r="O245">
        <v>1250</v>
      </c>
      <c r="P245">
        <v>1709.6544</v>
      </c>
      <c r="Q245">
        <v>1816</v>
      </c>
      <c r="R245">
        <v>0.87</v>
      </c>
      <c r="S245" t="s">
        <v>780</v>
      </c>
      <c r="T245">
        <v>459.6544</v>
      </c>
      <c r="U245">
        <v>0</v>
      </c>
      <c r="V245">
        <v>1125</v>
      </c>
      <c r="W245">
        <v>1521.592416</v>
      </c>
      <c r="X245">
        <v>1543</v>
      </c>
      <c r="Y245">
        <v>0.89</v>
      </c>
      <c r="Z245" t="s">
        <v>780</v>
      </c>
      <c r="AA245">
        <v>396.592416</v>
      </c>
      <c r="AB245">
        <v>0</v>
      </c>
      <c r="AC245">
        <v>900</v>
      </c>
      <c r="AD245">
        <v>1217.2739328</v>
      </c>
      <c r="AE245">
        <v>0.8</v>
      </c>
      <c r="AF245" t="s">
        <v>780</v>
      </c>
      <c r="AG245">
        <v>317.2739328</v>
      </c>
      <c r="AH245">
        <v>0</v>
      </c>
      <c r="AI245" t="s">
        <v>780</v>
      </c>
    </row>
    <row r="246" spans="1:35">
      <c r="A246" t="s">
        <v>809</v>
      </c>
      <c r="B246" t="s">
        <v>782</v>
      </c>
      <c r="C246" s="1">
        <v>331101009</v>
      </c>
      <c r="D246" t="s">
        <v>459</v>
      </c>
      <c r="E246" t="s">
        <v>20</v>
      </c>
      <c r="F246">
        <v>2574</v>
      </c>
      <c r="G246">
        <v>2837</v>
      </c>
      <c r="H246">
        <v>2300</v>
      </c>
      <c r="I246">
        <v>2610.04</v>
      </c>
      <c r="J246">
        <v>0.92</v>
      </c>
      <c r="K246">
        <v>6.7</v>
      </c>
      <c r="L246">
        <v>310.04</v>
      </c>
      <c r="M246">
        <v>2077.268</v>
      </c>
      <c r="N246">
        <v>0.1348</v>
      </c>
      <c r="O246">
        <v>1978</v>
      </c>
      <c r="P246">
        <v>2270.7348</v>
      </c>
      <c r="Q246">
        <v>2411</v>
      </c>
      <c r="R246">
        <v>0.87</v>
      </c>
      <c r="S246">
        <v>11</v>
      </c>
      <c r="T246">
        <v>292.7348</v>
      </c>
      <c r="U246">
        <v>3220.0828</v>
      </c>
      <c r="V246">
        <v>1780</v>
      </c>
      <c r="W246">
        <v>2020.953972</v>
      </c>
      <c r="X246">
        <v>2050</v>
      </c>
      <c r="Y246">
        <v>0.89</v>
      </c>
      <c r="Z246" t="s">
        <v>780</v>
      </c>
      <c r="AA246">
        <v>240.953972</v>
      </c>
      <c r="AB246">
        <v>0</v>
      </c>
      <c r="AC246">
        <v>1424</v>
      </c>
      <c r="AD246">
        <v>1616.7631776</v>
      </c>
      <c r="AE246">
        <v>0.8</v>
      </c>
      <c r="AF246" t="s">
        <v>780</v>
      </c>
      <c r="AG246">
        <v>192.7631776</v>
      </c>
      <c r="AH246">
        <v>0</v>
      </c>
      <c r="AI246" t="s">
        <v>780</v>
      </c>
    </row>
    <row r="247" spans="1:35">
      <c r="A247" t="s">
        <v>809</v>
      </c>
      <c r="B247" t="s">
        <v>782</v>
      </c>
      <c r="C247" s="1">
        <v>331101013</v>
      </c>
      <c r="D247" t="s">
        <v>460</v>
      </c>
      <c r="E247" t="s">
        <v>20</v>
      </c>
      <c r="F247">
        <v>1300</v>
      </c>
      <c r="G247">
        <v>1489</v>
      </c>
      <c r="H247">
        <v>1250</v>
      </c>
      <c r="I247">
        <v>1369.88</v>
      </c>
      <c r="J247">
        <v>0.92</v>
      </c>
      <c r="K247">
        <v>25.6</v>
      </c>
      <c r="L247">
        <v>119.88</v>
      </c>
      <c r="M247">
        <v>3068.928</v>
      </c>
      <c r="N247">
        <v>0.095904</v>
      </c>
      <c r="O247">
        <v>1063</v>
      </c>
      <c r="P247">
        <v>1191.7956</v>
      </c>
      <c r="Q247">
        <v>1266</v>
      </c>
      <c r="R247">
        <v>0.87</v>
      </c>
      <c r="S247">
        <v>88.7</v>
      </c>
      <c r="T247">
        <v>128.7956</v>
      </c>
      <c r="U247">
        <v>11424.16972</v>
      </c>
      <c r="V247">
        <v>956</v>
      </c>
      <c r="W247">
        <v>1060.698084</v>
      </c>
      <c r="X247">
        <v>1076</v>
      </c>
      <c r="Y247">
        <v>0.89</v>
      </c>
      <c r="Z247" t="s">
        <v>780</v>
      </c>
      <c r="AA247">
        <v>104.698084</v>
      </c>
      <c r="AB247">
        <v>0</v>
      </c>
      <c r="AC247">
        <v>764</v>
      </c>
      <c r="AD247">
        <v>848.5584672</v>
      </c>
      <c r="AE247">
        <v>0.8</v>
      </c>
      <c r="AF247">
        <v>21</v>
      </c>
      <c r="AG247">
        <v>84.5584672000001</v>
      </c>
      <c r="AH247">
        <v>1775.7278112</v>
      </c>
      <c r="AI247" t="s">
        <v>780</v>
      </c>
    </row>
    <row r="248" spans="1:35">
      <c r="A248" t="s">
        <v>809</v>
      </c>
      <c r="B248" t="s">
        <v>779</v>
      </c>
      <c r="C248" s="1">
        <v>331101014</v>
      </c>
      <c r="D248" t="s">
        <v>84</v>
      </c>
      <c r="E248" t="s">
        <v>20</v>
      </c>
      <c r="F248">
        <v>1300</v>
      </c>
      <c r="G248">
        <v>1777</v>
      </c>
      <c r="H248">
        <v>1250</v>
      </c>
      <c r="I248">
        <v>1634.84</v>
      </c>
      <c r="J248">
        <v>0.92</v>
      </c>
      <c r="K248">
        <v>14</v>
      </c>
      <c r="L248">
        <v>384.84</v>
      </c>
      <c r="M248">
        <v>5387.76</v>
      </c>
      <c r="N248">
        <v>0.307872</v>
      </c>
      <c r="O248">
        <v>1063</v>
      </c>
      <c r="P248">
        <v>1422.3108</v>
      </c>
      <c r="Q248">
        <v>1510</v>
      </c>
      <c r="R248">
        <v>0.87</v>
      </c>
      <c r="S248">
        <v>86.5</v>
      </c>
      <c r="T248">
        <v>359.3108</v>
      </c>
      <c r="U248">
        <v>31080.3842</v>
      </c>
      <c r="V248">
        <v>956</v>
      </c>
      <c r="W248">
        <v>1265.856612</v>
      </c>
      <c r="X248">
        <v>1284</v>
      </c>
      <c r="Y248">
        <v>0.89</v>
      </c>
      <c r="Z248" t="s">
        <v>780</v>
      </c>
      <c r="AA248">
        <v>309.856612</v>
      </c>
      <c r="AB248">
        <v>0</v>
      </c>
      <c r="AC248">
        <v>764</v>
      </c>
      <c r="AD248">
        <v>1012.6852896</v>
      </c>
      <c r="AE248">
        <v>0.8</v>
      </c>
      <c r="AF248" t="s">
        <v>780</v>
      </c>
      <c r="AG248">
        <v>248.6852896</v>
      </c>
      <c r="AH248">
        <v>0</v>
      </c>
      <c r="AI248" t="s">
        <v>780</v>
      </c>
    </row>
    <row r="249" spans="1:35">
      <c r="A249" t="s">
        <v>809</v>
      </c>
      <c r="B249" t="s">
        <v>779</v>
      </c>
      <c r="C249" s="1" t="s">
        <v>865</v>
      </c>
      <c r="D249" t="s">
        <v>866</v>
      </c>
      <c r="E249" t="s">
        <v>20</v>
      </c>
      <c r="F249">
        <v>1690</v>
      </c>
      <c r="G249">
        <v>2310.1</v>
      </c>
      <c r="H249">
        <v>1650</v>
      </c>
      <c r="I249">
        <v>2125.292</v>
      </c>
      <c r="J249">
        <v>0.92</v>
      </c>
      <c r="K249">
        <v>88.7</v>
      </c>
      <c r="L249">
        <v>475.292</v>
      </c>
      <c r="M249">
        <v>42158.4004</v>
      </c>
      <c r="N249">
        <v>0.288055757575758</v>
      </c>
      <c r="O249">
        <v>1400</v>
      </c>
      <c r="P249">
        <v>1849.00404</v>
      </c>
      <c r="Q249">
        <v>1963</v>
      </c>
      <c r="R249">
        <v>0.87</v>
      </c>
      <c r="S249">
        <v>9</v>
      </c>
      <c r="T249">
        <v>449.00404</v>
      </c>
      <c r="U249">
        <v>4041.03636</v>
      </c>
      <c r="V249">
        <v>1242.8</v>
      </c>
      <c r="W249">
        <v>1645.6135956</v>
      </c>
      <c r="X249">
        <v>1669.2</v>
      </c>
      <c r="Y249">
        <v>0.89</v>
      </c>
      <c r="Z249" t="s">
        <v>780</v>
      </c>
      <c r="AA249">
        <v>402.813595600001</v>
      </c>
      <c r="AB249">
        <v>0</v>
      </c>
      <c r="AC249">
        <v>993.2</v>
      </c>
      <c r="AD249">
        <v>1316.49087648</v>
      </c>
      <c r="AE249">
        <v>0.8</v>
      </c>
      <c r="AF249" t="s">
        <v>780</v>
      </c>
      <c r="AG249">
        <v>323.29087648</v>
      </c>
      <c r="AH249">
        <v>0</v>
      </c>
      <c r="AI249" t="s">
        <v>780</v>
      </c>
    </row>
    <row r="250" spans="1:35">
      <c r="A250" t="s">
        <v>809</v>
      </c>
      <c r="B250" t="s">
        <v>782</v>
      </c>
      <c r="C250" s="1">
        <v>331103026</v>
      </c>
      <c r="D250" t="s">
        <v>461</v>
      </c>
      <c r="E250" t="s">
        <v>20</v>
      </c>
      <c r="F250">
        <v>1690</v>
      </c>
      <c r="G250">
        <v>2493</v>
      </c>
      <c r="H250">
        <v>1620</v>
      </c>
      <c r="I250">
        <v>2293.56</v>
      </c>
      <c r="J250">
        <v>0.92</v>
      </c>
      <c r="K250">
        <v>120</v>
      </c>
      <c r="L250">
        <v>673.56</v>
      </c>
      <c r="M250">
        <v>80827.2</v>
      </c>
      <c r="N250">
        <v>0.415777777777778</v>
      </c>
      <c r="O250">
        <v>1400</v>
      </c>
      <c r="P250">
        <v>1995.3972</v>
      </c>
      <c r="Q250">
        <v>2119</v>
      </c>
      <c r="R250">
        <v>0.87</v>
      </c>
      <c r="S250">
        <v>46.3</v>
      </c>
      <c r="T250">
        <v>595.3972</v>
      </c>
      <c r="U250">
        <v>27566.89036</v>
      </c>
      <c r="V250">
        <v>1260</v>
      </c>
      <c r="W250">
        <v>1775.903508</v>
      </c>
      <c r="X250">
        <v>1801</v>
      </c>
      <c r="Y250">
        <v>0.89</v>
      </c>
      <c r="Z250" t="s">
        <v>780</v>
      </c>
      <c r="AA250">
        <v>515.903508</v>
      </c>
      <c r="AB250">
        <v>0</v>
      </c>
      <c r="AC250">
        <v>1008</v>
      </c>
      <c r="AD250">
        <v>1420.7228064</v>
      </c>
      <c r="AE250">
        <v>0.8</v>
      </c>
      <c r="AF250">
        <v>1</v>
      </c>
      <c r="AG250">
        <v>412.7228064</v>
      </c>
      <c r="AH250">
        <v>412.7228064</v>
      </c>
      <c r="AI250" t="s">
        <v>780</v>
      </c>
    </row>
    <row r="251" spans="1:35">
      <c r="A251" t="s">
        <v>809</v>
      </c>
      <c r="B251" t="s">
        <v>782</v>
      </c>
      <c r="C251" s="1">
        <v>331201001</v>
      </c>
      <c r="D251" t="s">
        <v>464</v>
      </c>
      <c r="E251" t="s">
        <v>20</v>
      </c>
      <c r="F251">
        <v>3931</v>
      </c>
      <c r="G251">
        <v>4489</v>
      </c>
      <c r="H251">
        <v>3450</v>
      </c>
      <c r="I251">
        <v>4129.88</v>
      </c>
      <c r="J251">
        <v>0.92</v>
      </c>
      <c r="K251">
        <v>6</v>
      </c>
      <c r="L251">
        <v>679.88</v>
      </c>
      <c r="M251">
        <v>4079.28</v>
      </c>
      <c r="N251">
        <v>0.197066666666667</v>
      </c>
      <c r="O251">
        <v>2967</v>
      </c>
      <c r="P251">
        <v>3592.9956</v>
      </c>
      <c r="Q251">
        <v>3816</v>
      </c>
      <c r="R251">
        <v>0.87</v>
      </c>
      <c r="S251">
        <v>1</v>
      </c>
      <c r="T251">
        <v>625.9956</v>
      </c>
      <c r="U251">
        <v>625.9956</v>
      </c>
      <c r="V251">
        <v>2670</v>
      </c>
      <c r="W251">
        <v>3197.766084</v>
      </c>
      <c r="X251">
        <v>3243</v>
      </c>
      <c r="Y251">
        <v>0.89</v>
      </c>
      <c r="Z251" t="s">
        <v>780</v>
      </c>
      <c r="AA251">
        <v>527.766084</v>
      </c>
      <c r="AB251">
        <v>0</v>
      </c>
      <c r="AC251">
        <v>2136</v>
      </c>
      <c r="AD251">
        <v>2558.2128672</v>
      </c>
      <c r="AE251">
        <v>0.8</v>
      </c>
      <c r="AF251" t="s">
        <v>780</v>
      </c>
      <c r="AG251">
        <v>422.2128672</v>
      </c>
      <c r="AH251">
        <v>0</v>
      </c>
      <c r="AI251" t="s">
        <v>780</v>
      </c>
    </row>
    <row r="252" spans="1:35">
      <c r="A252" t="s">
        <v>809</v>
      </c>
      <c r="B252" t="s">
        <v>782</v>
      </c>
      <c r="C252" s="1">
        <v>331202007</v>
      </c>
      <c r="D252" t="s">
        <v>466</v>
      </c>
      <c r="E252" t="s">
        <v>245</v>
      </c>
      <c r="F252">
        <v>910</v>
      </c>
      <c r="G252">
        <v>1246</v>
      </c>
      <c r="H252">
        <v>870</v>
      </c>
      <c r="I252">
        <v>1146.32</v>
      </c>
      <c r="J252">
        <v>0.92</v>
      </c>
      <c r="K252">
        <v>49.3</v>
      </c>
      <c r="L252">
        <v>276.32</v>
      </c>
      <c r="M252">
        <v>13622.576</v>
      </c>
      <c r="N252">
        <v>0.317609195402299</v>
      </c>
      <c r="O252">
        <v>740</v>
      </c>
      <c r="P252">
        <v>997.2984</v>
      </c>
      <c r="Q252">
        <v>1059</v>
      </c>
      <c r="R252">
        <v>0.87</v>
      </c>
      <c r="S252">
        <v>120.56</v>
      </c>
      <c r="T252">
        <v>257.2984</v>
      </c>
      <c r="U252">
        <v>31019.895104</v>
      </c>
      <c r="V252">
        <v>665</v>
      </c>
      <c r="W252">
        <v>887.595576</v>
      </c>
      <c r="X252">
        <v>900</v>
      </c>
      <c r="Y252">
        <v>0.89</v>
      </c>
      <c r="Z252" t="s">
        <v>780</v>
      </c>
      <c r="AA252">
        <v>222.595576</v>
      </c>
      <c r="AB252">
        <v>0</v>
      </c>
      <c r="AC252">
        <v>532</v>
      </c>
      <c r="AD252">
        <v>710.0764608</v>
      </c>
      <c r="AE252">
        <v>0.8</v>
      </c>
      <c r="AF252" t="s">
        <v>780</v>
      </c>
      <c r="AG252">
        <v>178.0764608</v>
      </c>
      <c r="AH252">
        <v>0</v>
      </c>
      <c r="AI252" t="s">
        <v>780</v>
      </c>
    </row>
    <row r="253" spans="1:35">
      <c r="A253" t="s">
        <v>809</v>
      </c>
      <c r="B253" t="s">
        <v>782</v>
      </c>
      <c r="C253" s="1">
        <v>331203002</v>
      </c>
      <c r="D253" t="s">
        <v>467</v>
      </c>
      <c r="E253" t="s">
        <v>245</v>
      </c>
      <c r="F253">
        <v>910</v>
      </c>
      <c r="G253">
        <v>1316</v>
      </c>
      <c r="H253">
        <v>870</v>
      </c>
      <c r="I253">
        <v>1210.72</v>
      </c>
      <c r="J253">
        <v>0.92</v>
      </c>
      <c r="K253" t="s">
        <v>780</v>
      </c>
      <c r="L253">
        <v>340.72</v>
      </c>
      <c r="M253">
        <v>0</v>
      </c>
      <c r="N253">
        <v>0.391632183908046</v>
      </c>
      <c r="O253">
        <v>740</v>
      </c>
      <c r="P253">
        <v>1053.3264</v>
      </c>
      <c r="Q253">
        <v>1119</v>
      </c>
      <c r="R253">
        <v>0.87</v>
      </c>
      <c r="S253" t="s">
        <v>780</v>
      </c>
      <c r="T253">
        <v>313.3264</v>
      </c>
      <c r="U253">
        <v>0</v>
      </c>
      <c r="V253">
        <v>665</v>
      </c>
      <c r="W253">
        <v>937.460496</v>
      </c>
      <c r="X253">
        <v>951</v>
      </c>
      <c r="Y253">
        <v>0.89</v>
      </c>
      <c r="Z253" t="s">
        <v>780</v>
      </c>
      <c r="AA253">
        <v>272.460496</v>
      </c>
      <c r="AB253">
        <v>0</v>
      </c>
      <c r="AC253">
        <v>532</v>
      </c>
      <c r="AD253">
        <v>749.9683968</v>
      </c>
      <c r="AE253">
        <v>0.8</v>
      </c>
      <c r="AF253" t="s">
        <v>780</v>
      </c>
      <c r="AG253">
        <v>217.9683968</v>
      </c>
      <c r="AH253">
        <v>0</v>
      </c>
      <c r="AI253" t="s">
        <v>780</v>
      </c>
    </row>
    <row r="254" spans="1:35">
      <c r="A254" t="s">
        <v>809</v>
      </c>
      <c r="B254" t="s">
        <v>785</v>
      </c>
      <c r="C254" s="1">
        <v>331204002</v>
      </c>
      <c r="D254" t="s">
        <v>672</v>
      </c>
      <c r="E254" t="s">
        <v>780</v>
      </c>
      <c r="F254">
        <v>299</v>
      </c>
      <c r="G254" t="s">
        <v>780</v>
      </c>
      <c r="H254">
        <v>285</v>
      </c>
      <c r="I254">
        <v>295</v>
      </c>
      <c r="J254">
        <v>0.986622073578595</v>
      </c>
      <c r="K254">
        <v>1165.59473684211</v>
      </c>
      <c r="L254">
        <v>10</v>
      </c>
      <c r="M254">
        <v>11655.9473684211</v>
      </c>
      <c r="N254">
        <v>0.0350877192982457</v>
      </c>
      <c r="O254">
        <v>245.1</v>
      </c>
      <c r="P254">
        <v>256.65</v>
      </c>
      <c r="Q254" t="s">
        <v>780</v>
      </c>
      <c r="R254">
        <v>0.87</v>
      </c>
      <c r="S254">
        <v>4169.2</v>
      </c>
      <c r="T254">
        <v>11.55</v>
      </c>
      <c r="U254">
        <v>48154.2599999999</v>
      </c>
      <c r="V254">
        <v>220.59</v>
      </c>
      <c r="W254">
        <v>228.4185</v>
      </c>
      <c r="X254" t="s">
        <v>780</v>
      </c>
      <c r="Y254">
        <v>0.89</v>
      </c>
      <c r="Z254">
        <v>102</v>
      </c>
      <c r="AA254">
        <v>7.82849999999999</v>
      </c>
      <c r="AB254">
        <v>798.506999999999</v>
      </c>
      <c r="AC254">
        <v>176.472</v>
      </c>
      <c r="AD254">
        <v>182.7348</v>
      </c>
      <c r="AE254">
        <v>0.8</v>
      </c>
      <c r="AF254">
        <v>934</v>
      </c>
      <c r="AG254">
        <v>6.2628</v>
      </c>
      <c r="AH254">
        <v>5849.4552</v>
      </c>
      <c r="AI254" t="s">
        <v>780</v>
      </c>
    </row>
    <row r="255" spans="1:35">
      <c r="A255" t="s">
        <v>809</v>
      </c>
      <c r="B255" t="s">
        <v>782</v>
      </c>
      <c r="C255" s="1">
        <v>331204015</v>
      </c>
      <c r="D255" t="s">
        <v>468</v>
      </c>
      <c r="E255" t="s">
        <v>20</v>
      </c>
      <c r="F255">
        <v>2145</v>
      </c>
      <c r="G255">
        <v>2681</v>
      </c>
      <c r="H255">
        <v>1870</v>
      </c>
      <c r="I255">
        <v>2466.52</v>
      </c>
      <c r="J255">
        <v>0.92</v>
      </c>
      <c r="K255">
        <v>3</v>
      </c>
      <c r="L255">
        <v>596.52</v>
      </c>
      <c r="M255">
        <v>1789.56</v>
      </c>
      <c r="N255">
        <v>0.318994652406417</v>
      </c>
      <c r="O255">
        <v>1590</v>
      </c>
      <c r="P255">
        <v>2145.8724</v>
      </c>
      <c r="Q255">
        <v>2279</v>
      </c>
      <c r="R255">
        <v>0.87</v>
      </c>
      <c r="S255" t="s">
        <v>780</v>
      </c>
      <c r="T255">
        <v>555.8724</v>
      </c>
      <c r="U255">
        <v>0</v>
      </c>
      <c r="V255">
        <v>1430</v>
      </c>
      <c r="W255">
        <v>1909.826436</v>
      </c>
      <c r="X255">
        <v>1937</v>
      </c>
      <c r="Y255">
        <v>0.89</v>
      </c>
      <c r="Z255" t="s">
        <v>780</v>
      </c>
      <c r="AA255">
        <v>479.826436</v>
      </c>
      <c r="AB255">
        <v>0</v>
      </c>
      <c r="AC255">
        <v>1144</v>
      </c>
      <c r="AD255">
        <v>1527.8611488</v>
      </c>
      <c r="AE255">
        <v>0.8</v>
      </c>
      <c r="AF255" t="s">
        <v>780</v>
      </c>
      <c r="AG255">
        <v>383.8611488</v>
      </c>
      <c r="AH255">
        <v>0</v>
      </c>
      <c r="AI255" t="s">
        <v>780</v>
      </c>
    </row>
    <row r="256" spans="1:35">
      <c r="A256" t="s">
        <v>809</v>
      </c>
      <c r="B256" t="s">
        <v>782</v>
      </c>
      <c r="C256" s="1">
        <v>331301002</v>
      </c>
      <c r="D256" t="s">
        <v>470</v>
      </c>
      <c r="E256" t="s">
        <v>245</v>
      </c>
      <c r="F256">
        <v>1144</v>
      </c>
      <c r="G256">
        <v>1550</v>
      </c>
      <c r="H256">
        <v>1000</v>
      </c>
      <c r="I256">
        <v>1426</v>
      </c>
      <c r="J256">
        <v>0.92</v>
      </c>
      <c r="K256">
        <v>542</v>
      </c>
      <c r="L256">
        <v>426</v>
      </c>
      <c r="M256">
        <v>230892</v>
      </c>
      <c r="N256">
        <v>0.426</v>
      </c>
      <c r="O256">
        <v>845</v>
      </c>
      <c r="P256">
        <v>1240.62</v>
      </c>
      <c r="Q256">
        <v>1318</v>
      </c>
      <c r="R256">
        <v>0.87</v>
      </c>
      <c r="S256">
        <v>947</v>
      </c>
      <c r="T256">
        <v>395.62</v>
      </c>
      <c r="U256">
        <v>374652.14</v>
      </c>
      <c r="V256">
        <v>760</v>
      </c>
      <c r="W256">
        <v>1104.1518</v>
      </c>
      <c r="X256">
        <v>1120</v>
      </c>
      <c r="Y256">
        <v>0.89</v>
      </c>
      <c r="Z256">
        <v>3</v>
      </c>
      <c r="AA256">
        <v>344.1518</v>
      </c>
      <c r="AB256">
        <v>1032.4554</v>
      </c>
      <c r="AC256">
        <v>608</v>
      </c>
      <c r="AD256">
        <v>883.32144</v>
      </c>
      <c r="AE256">
        <v>0.8</v>
      </c>
      <c r="AF256">
        <v>6</v>
      </c>
      <c r="AG256">
        <v>275.32144</v>
      </c>
      <c r="AH256">
        <v>1651.92864</v>
      </c>
      <c r="AI256" t="s">
        <v>780</v>
      </c>
    </row>
    <row r="257" spans="1:35">
      <c r="A257" t="s">
        <v>809</v>
      </c>
      <c r="B257" t="s">
        <v>782</v>
      </c>
      <c r="C257" s="1" t="s">
        <v>867</v>
      </c>
      <c r="D257" t="s">
        <v>868</v>
      </c>
      <c r="E257" t="s">
        <v>245</v>
      </c>
      <c r="F257">
        <v>1487.2</v>
      </c>
      <c r="G257">
        <v>2015</v>
      </c>
      <c r="H257">
        <v>1300</v>
      </c>
      <c r="I257">
        <v>1853.8</v>
      </c>
      <c r="J257">
        <v>0.92</v>
      </c>
      <c r="K257">
        <v>27</v>
      </c>
      <c r="L257">
        <v>553.8</v>
      </c>
      <c r="M257">
        <v>14952.6</v>
      </c>
      <c r="N257">
        <v>0.426</v>
      </c>
      <c r="O257">
        <v>1098.5</v>
      </c>
      <c r="P257">
        <v>1612.806</v>
      </c>
      <c r="Q257">
        <v>1713.4</v>
      </c>
      <c r="R257">
        <v>0.87</v>
      </c>
      <c r="S257">
        <v>14</v>
      </c>
      <c r="T257">
        <v>514.306</v>
      </c>
      <c r="U257">
        <v>7200.284</v>
      </c>
      <c r="V257">
        <v>988</v>
      </c>
      <c r="W257">
        <v>1435.39734</v>
      </c>
      <c r="X257">
        <v>1456</v>
      </c>
      <c r="Y257">
        <v>0.89</v>
      </c>
      <c r="Z257" t="s">
        <v>780</v>
      </c>
      <c r="AA257">
        <v>447.39734</v>
      </c>
      <c r="AB257">
        <v>0</v>
      </c>
      <c r="AC257">
        <v>790.4</v>
      </c>
      <c r="AD257">
        <v>1148.317872</v>
      </c>
      <c r="AE257">
        <v>0.8</v>
      </c>
      <c r="AF257" t="s">
        <v>780</v>
      </c>
      <c r="AG257">
        <v>357.917872</v>
      </c>
      <c r="AH257">
        <v>0</v>
      </c>
      <c r="AI257" t="s">
        <v>780</v>
      </c>
    </row>
    <row r="258" spans="1:35">
      <c r="A258" t="s">
        <v>809</v>
      </c>
      <c r="B258" t="s">
        <v>782</v>
      </c>
      <c r="C258" s="1">
        <v>331301006</v>
      </c>
      <c r="D258" t="s">
        <v>472</v>
      </c>
      <c r="E258" t="s">
        <v>20</v>
      </c>
      <c r="F258">
        <v>3440</v>
      </c>
      <c r="G258">
        <v>4276</v>
      </c>
      <c r="H258">
        <v>2800</v>
      </c>
      <c r="I258">
        <v>3933.92</v>
      </c>
      <c r="J258">
        <v>0.92</v>
      </c>
      <c r="K258">
        <v>50.3</v>
      </c>
      <c r="L258">
        <v>1133.92</v>
      </c>
      <c r="M258">
        <v>57036.176</v>
      </c>
      <c r="N258">
        <v>0.404971428571429</v>
      </c>
      <c r="O258">
        <v>2408</v>
      </c>
      <c r="P258">
        <v>3422.5104</v>
      </c>
      <c r="Q258">
        <v>3635</v>
      </c>
      <c r="R258">
        <v>0.87</v>
      </c>
      <c r="S258">
        <v>5</v>
      </c>
      <c r="T258">
        <v>1014.5104</v>
      </c>
      <c r="U258">
        <v>5072.552</v>
      </c>
      <c r="V258">
        <v>2167</v>
      </c>
      <c r="W258">
        <v>3046.034256</v>
      </c>
      <c r="X258">
        <v>3089</v>
      </c>
      <c r="Y258">
        <v>0.89</v>
      </c>
      <c r="Z258" t="s">
        <v>780</v>
      </c>
      <c r="AA258">
        <v>879.034256</v>
      </c>
      <c r="AB258">
        <v>0</v>
      </c>
      <c r="AC258">
        <v>1733</v>
      </c>
      <c r="AD258">
        <v>2436.8274048</v>
      </c>
      <c r="AE258">
        <v>0.8</v>
      </c>
      <c r="AF258" t="s">
        <v>780</v>
      </c>
      <c r="AG258">
        <v>703.8274048</v>
      </c>
      <c r="AH258">
        <v>0</v>
      </c>
      <c r="AI258" t="s">
        <v>780</v>
      </c>
    </row>
    <row r="259" spans="1:35">
      <c r="A259" t="s">
        <v>809</v>
      </c>
      <c r="B259" t="s">
        <v>782</v>
      </c>
      <c r="C259" s="1" t="s">
        <v>869</v>
      </c>
      <c r="D259" t="s">
        <v>870</v>
      </c>
      <c r="E259" t="s">
        <v>20</v>
      </c>
      <c r="F259">
        <v>4472</v>
      </c>
      <c r="G259">
        <v>5558.8</v>
      </c>
      <c r="H259">
        <v>3640</v>
      </c>
      <c r="I259">
        <v>5114.096</v>
      </c>
      <c r="J259">
        <v>0.92</v>
      </c>
      <c r="K259" t="s">
        <v>780</v>
      </c>
      <c r="L259">
        <v>1474.096</v>
      </c>
      <c r="M259">
        <v>0</v>
      </c>
      <c r="N259">
        <v>0.404971428571429</v>
      </c>
      <c r="O259">
        <v>3130.4</v>
      </c>
      <c r="P259">
        <v>4449.26352</v>
      </c>
      <c r="Q259">
        <v>4725.5</v>
      </c>
      <c r="R259">
        <v>0.87</v>
      </c>
      <c r="S259">
        <v>1</v>
      </c>
      <c r="T259">
        <v>1318.86352</v>
      </c>
      <c r="U259">
        <v>1318.86352</v>
      </c>
      <c r="V259">
        <v>2817.1</v>
      </c>
      <c r="W259">
        <v>3959.8445328</v>
      </c>
      <c r="X259">
        <v>4015.7</v>
      </c>
      <c r="Y259">
        <v>0.89</v>
      </c>
      <c r="Z259" t="s">
        <v>780</v>
      </c>
      <c r="AA259">
        <v>1142.7445328</v>
      </c>
      <c r="AB259">
        <v>0</v>
      </c>
      <c r="AC259">
        <v>2252.9</v>
      </c>
      <c r="AD259">
        <v>3167.87562624</v>
      </c>
      <c r="AE259">
        <v>0.8</v>
      </c>
      <c r="AF259" t="s">
        <v>780</v>
      </c>
      <c r="AG259">
        <v>914.975626240001</v>
      </c>
      <c r="AH259">
        <v>0</v>
      </c>
      <c r="AI259" t="s">
        <v>780</v>
      </c>
    </row>
    <row r="260" spans="1:35">
      <c r="A260" t="s">
        <v>809</v>
      </c>
      <c r="B260" t="s">
        <v>782</v>
      </c>
      <c r="C260" s="1">
        <v>331301009</v>
      </c>
      <c r="D260" t="s">
        <v>475</v>
      </c>
      <c r="E260" t="s">
        <v>245</v>
      </c>
      <c r="F260">
        <v>1144</v>
      </c>
      <c r="G260">
        <v>1395</v>
      </c>
      <c r="H260">
        <v>1000</v>
      </c>
      <c r="I260">
        <v>1283.4</v>
      </c>
      <c r="J260">
        <v>0.92</v>
      </c>
      <c r="K260">
        <v>9.7</v>
      </c>
      <c r="L260">
        <v>283.4</v>
      </c>
      <c r="M260">
        <v>2748.98</v>
      </c>
      <c r="N260">
        <v>0.2834</v>
      </c>
      <c r="O260">
        <v>845</v>
      </c>
      <c r="P260">
        <v>1116.558</v>
      </c>
      <c r="Q260">
        <v>1186</v>
      </c>
      <c r="R260">
        <v>0.87</v>
      </c>
      <c r="S260" t="s">
        <v>780</v>
      </c>
      <c r="T260">
        <v>271.558</v>
      </c>
      <c r="U260">
        <v>0</v>
      </c>
      <c r="V260">
        <v>760</v>
      </c>
      <c r="W260">
        <v>993.73662</v>
      </c>
      <c r="X260">
        <v>1008</v>
      </c>
      <c r="Y260">
        <v>0.89</v>
      </c>
      <c r="Z260" t="s">
        <v>780</v>
      </c>
      <c r="AA260">
        <v>233.73662</v>
      </c>
      <c r="AB260">
        <v>0</v>
      </c>
      <c r="AC260">
        <v>608</v>
      </c>
      <c r="AD260">
        <v>794.989296</v>
      </c>
      <c r="AE260">
        <v>0.8</v>
      </c>
      <c r="AF260" t="s">
        <v>780</v>
      </c>
      <c r="AG260">
        <v>186.989296</v>
      </c>
      <c r="AH260">
        <v>0</v>
      </c>
      <c r="AI260" t="s">
        <v>780</v>
      </c>
    </row>
    <row r="261" spans="1:35">
      <c r="A261" t="s">
        <v>809</v>
      </c>
      <c r="B261" t="s">
        <v>782</v>
      </c>
      <c r="C261" s="1">
        <v>331302004</v>
      </c>
      <c r="D261" t="s">
        <v>476</v>
      </c>
      <c r="E261" t="s">
        <v>20</v>
      </c>
      <c r="F261">
        <v>910</v>
      </c>
      <c r="G261">
        <v>1220</v>
      </c>
      <c r="H261">
        <v>910</v>
      </c>
      <c r="I261">
        <v>1122.4</v>
      </c>
      <c r="J261">
        <v>0.92</v>
      </c>
      <c r="K261">
        <v>748.3</v>
      </c>
      <c r="L261">
        <v>212.4</v>
      </c>
      <c r="M261">
        <v>158938.92</v>
      </c>
      <c r="N261">
        <v>0.233406593406593</v>
      </c>
      <c r="O261">
        <v>773</v>
      </c>
      <c r="P261">
        <v>976.488</v>
      </c>
      <c r="Q261">
        <v>1037</v>
      </c>
      <c r="R261">
        <v>0.87</v>
      </c>
      <c r="S261">
        <v>1476.2</v>
      </c>
      <c r="T261">
        <v>203.488</v>
      </c>
      <c r="U261">
        <v>300388.9856</v>
      </c>
      <c r="V261">
        <v>695</v>
      </c>
      <c r="W261">
        <v>869.07432</v>
      </c>
      <c r="X261">
        <v>881</v>
      </c>
      <c r="Y261">
        <v>0.89</v>
      </c>
      <c r="Z261" t="s">
        <v>780</v>
      </c>
      <c r="AA261">
        <v>174.07432</v>
      </c>
      <c r="AB261">
        <v>0</v>
      </c>
      <c r="AC261">
        <v>556</v>
      </c>
      <c r="AD261">
        <v>695.259456</v>
      </c>
      <c r="AE261">
        <v>0.8</v>
      </c>
      <c r="AF261">
        <v>13</v>
      </c>
      <c r="AG261">
        <v>139.259456</v>
      </c>
      <c r="AH261">
        <v>1810.372928</v>
      </c>
      <c r="AI261" t="s">
        <v>780</v>
      </c>
    </row>
    <row r="262" spans="1:35">
      <c r="A262" t="s">
        <v>809</v>
      </c>
      <c r="B262" t="s">
        <v>782</v>
      </c>
      <c r="C262" s="1">
        <v>331303005</v>
      </c>
      <c r="D262" t="s">
        <v>478</v>
      </c>
      <c r="E262" t="s">
        <v>20</v>
      </c>
      <c r="F262">
        <v>747</v>
      </c>
      <c r="G262">
        <v>911</v>
      </c>
      <c r="H262">
        <v>712</v>
      </c>
      <c r="I262">
        <v>838.12</v>
      </c>
      <c r="J262">
        <v>0.92</v>
      </c>
      <c r="K262">
        <v>515.4</v>
      </c>
      <c r="L262">
        <v>126.12</v>
      </c>
      <c r="M262">
        <v>65002.248</v>
      </c>
      <c r="N262">
        <v>0.177134831460674</v>
      </c>
      <c r="O262">
        <v>612</v>
      </c>
      <c r="P262">
        <v>729.1644</v>
      </c>
      <c r="Q262">
        <v>774</v>
      </c>
      <c r="R262">
        <v>0.87</v>
      </c>
      <c r="S262">
        <v>784.5</v>
      </c>
      <c r="T262">
        <v>117.1644</v>
      </c>
      <c r="U262">
        <v>91915.4718</v>
      </c>
      <c r="V262">
        <v>551</v>
      </c>
      <c r="W262">
        <v>648.956316</v>
      </c>
      <c r="X262">
        <v>658</v>
      </c>
      <c r="Y262">
        <v>0.89</v>
      </c>
      <c r="Z262">
        <v>1</v>
      </c>
      <c r="AA262">
        <v>97.956316</v>
      </c>
      <c r="AB262">
        <v>97.956316</v>
      </c>
      <c r="AC262">
        <v>440</v>
      </c>
      <c r="AD262">
        <v>519.1650528</v>
      </c>
      <c r="AE262">
        <v>0.8</v>
      </c>
      <c r="AF262">
        <v>95</v>
      </c>
      <c r="AG262">
        <v>79.1650528</v>
      </c>
      <c r="AH262">
        <v>7520.680016</v>
      </c>
      <c r="AI262" t="s">
        <v>780</v>
      </c>
    </row>
    <row r="263" spans="1:35">
      <c r="A263" t="s">
        <v>809</v>
      </c>
      <c r="B263" t="s">
        <v>782</v>
      </c>
      <c r="C263" s="1">
        <v>331303007</v>
      </c>
      <c r="D263" t="s">
        <v>479</v>
      </c>
      <c r="E263" t="s">
        <v>20</v>
      </c>
      <c r="F263">
        <v>448</v>
      </c>
      <c r="G263">
        <v>670</v>
      </c>
      <c r="H263">
        <v>427</v>
      </c>
      <c r="I263">
        <v>616.4</v>
      </c>
      <c r="J263">
        <v>0.92</v>
      </c>
      <c r="K263" t="s">
        <v>780</v>
      </c>
      <c r="L263">
        <v>189.4</v>
      </c>
      <c r="M263">
        <v>0</v>
      </c>
      <c r="N263">
        <v>0.443559718969555</v>
      </c>
      <c r="O263">
        <v>367</v>
      </c>
      <c r="P263">
        <v>536.268</v>
      </c>
      <c r="Q263">
        <v>570</v>
      </c>
      <c r="R263">
        <v>0.87</v>
      </c>
      <c r="S263" t="s">
        <v>780</v>
      </c>
      <c r="T263">
        <v>169.268</v>
      </c>
      <c r="U263">
        <v>0</v>
      </c>
      <c r="V263">
        <v>330</v>
      </c>
      <c r="W263">
        <v>477.27852</v>
      </c>
      <c r="X263">
        <v>484</v>
      </c>
      <c r="Y263">
        <v>0.89</v>
      </c>
      <c r="Z263" t="s">
        <v>780</v>
      </c>
      <c r="AA263">
        <v>147.27852</v>
      </c>
      <c r="AB263">
        <v>0</v>
      </c>
      <c r="AC263">
        <v>264</v>
      </c>
      <c r="AD263">
        <v>381.822816</v>
      </c>
      <c r="AE263">
        <v>0.8</v>
      </c>
      <c r="AF263" t="s">
        <v>780</v>
      </c>
      <c r="AG263">
        <v>117.822816</v>
      </c>
      <c r="AH263">
        <v>0</v>
      </c>
      <c r="AI263" t="s">
        <v>780</v>
      </c>
    </row>
    <row r="264" spans="1:35">
      <c r="A264" t="s">
        <v>809</v>
      </c>
      <c r="B264" t="s">
        <v>785</v>
      </c>
      <c r="C264" s="1">
        <v>331303011</v>
      </c>
      <c r="D264" t="s">
        <v>637</v>
      </c>
      <c r="E264" t="s">
        <v>20</v>
      </c>
      <c r="F264">
        <v>1287</v>
      </c>
      <c r="G264" t="s">
        <v>780</v>
      </c>
      <c r="H264">
        <v>1120</v>
      </c>
      <c r="I264">
        <v>1209.78</v>
      </c>
      <c r="J264">
        <v>0.94</v>
      </c>
      <c r="K264">
        <v>300.1</v>
      </c>
      <c r="L264">
        <v>89.78</v>
      </c>
      <c r="M264">
        <v>26942.978</v>
      </c>
      <c r="N264">
        <v>0.0801607142857144</v>
      </c>
      <c r="O264">
        <v>952</v>
      </c>
      <c r="P264">
        <v>1052.5086</v>
      </c>
      <c r="Q264" t="s">
        <v>780</v>
      </c>
      <c r="R264">
        <v>0.87</v>
      </c>
      <c r="S264">
        <v>427.25</v>
      </c>
      <c r="T264">
        <v>100.5086</v>
      </c>
      <c r="U264">
        <v>42942.29935</v>
      </c>
      <c r="V264">
        <v>856</v>
      </c>
      <c r="W264">
        <v>936.732654</v>
      </c>
      <c r="X264" t="s">
        <v>780</v>
      </c>
      <c r="Y264">
        <v>0.89</v>
      </c>
      <c r="Z264" t="s">
        <v>780</v>
      </c>
      <c r="AA264">
        <v>80.7326539999999</v>
      </c>
      <c r="AB264">
        <v>0</v>
      </c>
      <c r="AC264">
        <v>684</v>
      </c>
      <c r="AD264">
        <v>749.3861232</v>
      </c>
      <c r="AE264">
        <v>0.8</v>
      </c>
      <c r="AF264">
        <v>1</v>
      </c>
      <c r="AG264">
        <v>65.3861231999999</v>
      </c>
      <c r="AH264">
        <v>65.3861231999999</v>
      </c>
      <c r="AI264" t="s">
        <v>780</v>
      </c>
    </row>
    <row r="265" spans="1:35">
      <c r="A265" t="s">
        <v>809</v>
      </c>
      <c r="B265" t="s">
        <v>782</v>
      </c>
      <c r="C265" s="1">
        <v>331303013</v>
      </c>
      <c r="D265" t="s">
        <v>480</v>
      </c>
      <c r="E265" t="s">
        <v>20</v>
      </c>
      <c r="F265">
        <v>1573</v>
      </c>
      <c r="G265">
        <v>2036</v>
      </c>
      <c r="H265">
        <v>1370</v>
      </c>
      <c r="I265">
        <v>1873.12</v>
      </c>
      <c r="J265">
        <v>0.92</v>
      </c>
      <c r="K265">
        <v>122</v>
      </c>
      <c r="L265">
        <v>503.12</v>
      </c>
      <c r="M265">
        <v>61380.64</v>
      </c>
      <c r="N265">
        <v>0.367240875912409</v>
      </c>
      <c r="O265">
        <v>1165</v>
      </c>
      <c r="P265">
        <v>1629.6144</v>
      </c>
      <c r="Q265">
        <v>1731</v>
      </c>
      <c r="R265">
        <v>0.87</v>
      </c>
      <c r="S265">
        <v>282</v>
      </c>
      <c r="T265">
        <v>464.6144</v>
      </c>
      <c r="U265">
        <v>131021.2608</v>
      </c>
      <c r="V265">
        <v>1048</v>
      </c>
      <c r="W265">
        <v>1450.356816</v>
      </c>
      <c r="X265">
        <v>1471</v>
      </c>
      <c r="Y265">
        <v>0.89</v>
      </c>
      <c r="Z265" t="s">
        <v>780</v>
      </c>
      <c r="AA265">
        <v>402.356816</v>
      </c>
      <c r="AB265">
        <v>0</v>
      </c>
      <c r="AC265">
        <v>838</v>
      </c>
      <c r="AD265">
        <v>1160.2854528</v>
      </c>
      <c r="AE265">
        <v>0.8</v>
      </c>
      <c r="AF265" t="s">
        <v>780</v>
      </c>
      <c r="AG265">
        <v>322.2854528</v>
      </c>
      <c r="AH265">
        <v>0</v>
      </c>
      <c r="AI265" t="s">
        <v>780</v>
      </c>
    </row>
    <row r="266" spans="1:35">
      <c r="A266" t="s">
        <v>809</v>
      </c>
      <c r="B266" t="s">
        <v>782</v>
      </c>
      <c r="C266" s="1">
        <v>331303014</v>
      </c>
      <c r="D266" t="s">
        <v>481</v>
      </c>
      <c r="E266" t="s">
        <v>20</v>
      </c>
      <c r="F266">
        <v>1430</v>
      </c>
      <c r="G266">
        <v>1877</v>
      </c>
      <c r="H266">
        <v>1250</v>
      </c>
      <c r="I266">
        <v>1726.84</v>
      </c>
      <c r="J266">
        <v>0.92</v>
      </c>
      <c r="K266">
        <v>616.7</v>
      </c>
      <c r="L266">
        <v>476.84</v>
      </c>
      <c r="M266">
        <v>294067.228</v>
      </c>
      <c r="N266">
        <v>0.381472</v>
      </c>
      <c r="O266">
        <v>1063</v>
      </c>
      <c r="P266">
        <v>1502.3508</v>
      </c>
      <c r="Q266">
        <v>1595</v>
      </c>
      <c r="R266">
        <v>0.87</v>
      </c>
      <c r="S266">
        <v>719</v>
      </c>
      <c r="T266">
        <v>439.3508</v>
      </c>
      <c r="U266">
        <v>315893.2252</v>
      </c>
      <c r="V266">
        <v>956</v>
      </c>
      <c r="W266">
        <v>1337.092212</v>
      </c>
      <c r="X266">
        <v>1356</v>
      </c>
      <c r="Y266">
        <v>0.89</v>
      </c>
      <c r="Z266" t="s">
        <v>780</v>
      </c>
      <c r="AA266">
        <v>381.092212</v>
      </c>
      <c r="AB266">
        <v>0</v>
      </c>
      <c r="AC266">
        <v>764</v>
      </c>
      <c r="AD266">
        <v>1069.6737696</v>
      </c>
      <c r="AE266">
        <v>0.8</v>
      </c>
      <c r="AF266" t="s">
        <v>780</v>
      </c>
      <c r="AG266">
        <v>305.6737696</v>
      </c>
      <c r="AH266">
        <v>0</v>
      </c>
      <c r="AI266" t="s">
        <v>780</v>
      </c>
    </row>
    <row r="267" spans="1:35">
      <c r="A267" t="s">
        <v>809</v>
      </c>
      <c r="B267" t="s">
        <v>782</v>
      </c>
      <c r="C267" s="1">
        <v>331303015</v>
      </c>
      <c r="D267" t="s">
        <v>482</v>
      </c>
      <c r="E267" t="s">
        <v>20</v>
      </c>
      <c r="F267">
        <v>1716</v>
      </c>
      <c r="G267">
        <v>2222</v>
      </c>
      <c r="H267">
        <v>1500</v>
      </c>
      <c r="I267">
        <v>2044.24</v>
      </c>
      <c r="J267">
        <v>0.92</v>
      </c>
      <c r="K267">
        <v>431</v>
      </c>
      <c r="L267">
        <v>544.24</v>
      </c>
      <c r="M267">
        <v>234567.44</v>
      </c>
      <c r="N267">
        <v>0.362826666666667</v>
      </c>
      <c r="O267">
        <v>1250</v>
      </c>
      <c r="P267">
        <v>1778.4888</v>
      </c>
      <c r="Q267">
        <v>1889</v>
      </c>
      <c r="R267">
        <v>0.87</v>
      </c>
      <c r="S267">
        <v>216.5</v>
      </c>
      <c r="T267">
        <v>528.4888</v>
      </c>
      <c r="U267">
        <v>114417.8252</v>
      </c>
      <c r="V267">
        <v>1125</v>
      </c>
      <c r="W267">
        <v>1582.855032</v>
      </c>
      <c r="X267">
        <v>1605</v>
      </c>
      <c r="Y267">
        <v>0.89</v>
      </c>
      <c r="Z267" t="s">
        <v>780</v>
      </c>
      <c r="AA267">
        <v>457.855032</v>
      </c>
      <c r="AB267">
        <v>0</v>
      </c>
      <c r="AC267">
        <v>900</v>
      </c>
      <c r="AD267">
        <v>1266.2840256</v>
      </c>
      <c r="AE267">
        <v>0.8</v>
      </c>
      <c r="AF267">
        <v>1</v>
      </c>
      <c r="AG267">
        <v>366.2840256</v>
      </c>
      <c r="AH267">
        <v>366.2840256</v>
      </c>
      <c r="AI267" t="s">
        <v>780</v>
      </c>
    </row>
    <row r="268" spans="1:35">
      <c r="A268" t="s">
        <v>809</v>
      </c>
      <c r="B268" t="s">
        <v>782</v>
      </c>
      <c r="C268" s="1">
        <v>331303017</v>
      </c>
      <c r="D268" t="s">
        <v>483</v>
      </c>
      <c r="E268" t="s">
        <v>20</v>
      </c>
      <c r="F268">
        <v>3276</v>
      </c>
      <c r="G268">
        <v>4521</v>
      </c>
      <c r="H268">
        <v>2650</v>
      </c>
      <c r="I268">
        <v>4159.32</v>
      </c>
      <c r="J268">
        <v>0.92</v>
      </c>
      <c r="K268">
        <v>120</v>
      </c>
      <c r="L268">
        <v>1509.32</v>
      </c>
      <c r="M268">
        <v>181118.4</v>
      </c>
      <c r="N268">
        <v>0.569554716981132</v>
      </c>
      <c r="O268">
        <v>2279</v>
      </c>
      <c r="P268">
        <v>3618.6084</v>
      </c>
      <c r="Q268">
        <v>3843</v>
      </c>
      <c r="R268">
        <v>0.87</v>
      </c>
      <c r="S268">
        <v>42</v>
      </c>
      <c r="T268">
        <v>1339.6084</v>
      </c>
      <c r="U268">
        <v>56263.5528</v>
      </c>
      <c r="V268">
        <v>2051</v>
      </c>
      <c r="W268">
        <v>3220.561476</v>
      </c>
      <c r="X268">
        <v>3266</v>
      </c>
      <c r="Y268">
        <v>0.89</v>
      </c>
      <c r="Z268" t="s">
        <v>780</v>
      </c>
      <c r="AA268">
        <v>1169.561476</v>
      </c>
      <c r="AB268">
        <v>0</v>
      </c>
      <c r="AC268">
        <v>1640</v>
      </c>
      <c r="AD268">
        <v>2576.4491808</v>
      </c>
      <c r="AE268">
        <v>0.8</v>
      </c>
      <c r="AF268" t="s">
        <v>780</v>
      </c>
      <c r="AG268">
        <v>936.4491808</v>
      </c>
      <c r="AH268">
        <v>0</v>
      </c>
      <c r="AI268" t="s">
        <v>780</v>
      </c>
    </row>
    <row r="269" spans="1:35">
      <c r="A269" t="s">
        <v>809</v>
      </c>
      <c r="B269" t="s">
        <v>782</v>
      </c>
      <c r="C269" s="1">
        <v>331303026</v>
      </c>
      <c r="D269" t="s">
        <v>484</v>
      </c>
      <c r="E269" t="s">
        <v>20</v>
      </c>
      <c r="F269">
        <v>1430</v>
      </c>
      <c r="G269">
        <v>1707</v>
      </c>
      <c r="H269">
        <v>1250</v>
      </c>
      <c r="I269">
        <v>1570.44</v>
      </c>
      <c r="J269">
        <v>0.92</v>
      </c>
      <c r="K269">
        <v>66.55</v>
      </c>
      <c r="L269">
        <v>320.44</v>
      </c>
      <c r="M269">
        <v>21325.282</v>
      </c>
      <c r="N269">
        <v>0.256352</v>
      </c>
      <c r="O269">
        <v>1063</v>
      </c>
      <c r="P269">
        <v>1366.2828</v>
      </c>
      <c r="Q269">
        <v>1451</v>
      </c>
      <c r="R269">
        <v>0.87</v>
      </c>
      <c r="S269">
        <v>24.45</v>
      </c>
      <c r="T269">
        <v>303.2828</v>
      </c>
      <c r="U269">
        <v>7415.26446</v>
      </c>
      <c r="V269">
        <v>956</v>
      </c>
      <c r="W269">
        <v>1215.991692</v>
      </c>
      <c r="X269">
        <v>1233</v>
      </c>
      <c r="Y269">
        <v>0.89</v>
      </c>
      <c r="Z269" t="s">
        <v>780</v>
      </c>
      <c r="AA269">
        <v>259.991692</v>
      </c>
      <c r="AB269">
        <v>0</v>
      </c>
      <c r="AC269">
        <v>764</v>
      </c>
      <c r="AD269">
        <v>972.7933536</v>
      </c>
      <c r="AE269">
        <v>0.8</v>
      </c>
      <c r="AF269" t="s">
        <v>780</v>
      </c>
      <c r="AG269">
        <v>208.7933536</v>
      </c>
      <c r="AH269">
        <v>0</v>
      </c>
      <c r="AI269" t="s">
        <v>780</v>
      </c>
    </row>
    <row r="270" spans="1:35">
      <c r="A270" t="s">
        <v>809</v>
      </c>
      <c r="B270" t="s">
        <v>782</v>
      </c>
      <c r="C270" s="1">
        <v>331305005</v>
      </c>
      <c r="D270" t="s">
        <v>485</v>
      </c>
      <c r="E270" t="s">
        <v>20</v>
      </c>
      <c r="F270">
        <v>448</v>
      </c>
      <c r="G270">
        <v>628</v>
      </c>
      <c r="H270">
        <v>427</v>
      </c>
      <c r="I270">
        <v>577.76</v>
      </c>
      <c r="J270">
        <v>0.92</v>
      </c>
      <c r="K270">
        <v>113</v>
      </c>
      <c r="L270">
        <v>150.76</v>
      </c>
      <c r="M270">
        <v>17035.88</v>
      </c>
      <c r="N270">
        <v>0.353067915690866</v>
      </c>
      <c r="O270">
        <v>367</v>
      </c>
      <c r="P270">
        <v>502.6512</v>
      </c>
      <c r="Q270">
        <v>534</v>
      </c>
      <c r="R270">
        <v>0.87</v>
      </c>
      <c r="S270">
        <v>261</v>
      </c>
      <c r="T270">
        <v>135.6512</v>
      </c>
      <c r="U270">
        <v>35404.9632</v>
      </c>
      <c r="V270">
        <v>330</v>
      </c>
      <c r="W270">
        <v>447.359568</v>
      </c>
      <c r="X270">
        <v>454</v>
      </c>
      <c r="Y270">
        <v>0.89</v>
      </c>
      <c r="Z270" t="s">
        <v>780</v>
      </c>
      <c r="AA270">
        <v>117.359568</v>
      </c>
      <c r="AB270">
        <v>0</v>
      </c>
      <c r="AC270">
        <v>264</v>
      </c>
      <c r="AD270">
        <v>357.8876544</v>
      </c>
      <c r="AE270">
        <v>0.8</v>
      </c>
      <c r="AF270">
        <v>64</v>
      </c>
      <c r="AG270">
        <v>93.8876544</v>
      </c>
      <c r="AH270">
        <v>6008.8098816</v>
      </c>
      <c r="AI270" t="s">
        <v>780</v>
      </c>
    </row>
    <row r="271" spans="1:35">
      <c r="A271" t="s">
        <v>809</v>
      </c>
      <c r="B271" t="s">
        <v>782</v>
      </c>
      <c r="C271" s="1" t="s">
        <v>871</v>
      </c>
      <c r="D271" t="s">
        <v>872</v>
      </c>
      <c r="E271" t="s">
        <v>20</v>
      </c>
      <c r="F271">
        <v>582.4</v>
      </c>
      <c r="G271">
        <v>816.4</v>
      </c>
      <c r="H271">
        <v>555.1</v>
      </c>
      <c r="I271">
        <v>751.088</v>
      </c>
      <c r="J271">
        <v>0.92</v>
      </c>
      <c r="K271">
        <v>1</v>
      </c>
      <c r="L271">
        <v>195.988</v>
      </c>
      <c r="M271">
        <v>195.988</v>
      </c>
      <c r="N271">
        <v>0.353067915690866</v>
      </c>
      <c r="O271">
        <v>477.1</v>
      </c>
      <c r="P271">
        <v>653.44656</v>
      </c>
      <c r="Q271">
        <v>694.2</v>
      </c>
      <c r="R271">
        <v>0.87</v>
      </c>
      <c r="S271">
        <v>1</v>
      </c>
      <c r="T271">
        <v>176.34656</v>
      </c>
      <c r="U271">
        <v>176.34656</v>
      </c>
      <c r="V271">
        <v>429</v>
      </c>
      <c r="W271">
        <v>581.5674384</v>
      </c>
      <c r="X271">
        <v>590.2</v>
      </c>
      <c r="Y271">
        <v>0.89</v>
      </c>
      <c r="Z271" t="s">
        <v>780</v>
      </c>
      <c r="AA271">
        <v>152.5674384</v>
      </c>
      <c r="AB271">
        <v>0</v>
      </c>
      <c r="AC271">
        <v>343.2</v>
      </c>
      <c r="AD271">
        <v>465.25395072</v>
      </c>
      <c r="AE271">
        <v>0.8</v>
      </c>
      <c r="AF271" t="s">
        <v>780</v>
      </c>
      <c r="AG271">
        <v>122.05395072</v>
      </c>
      <c r="AH271">
        <v>0</v>
      </c>
      <c r="AI271" t="s">
        <v>780</v>
      </c>
    </row>
    <row r="272" spans="1:35">
      <c r="A272" t="s">
        <v>809</v>
      </c>
      <c r="B272" t="s">
        <v>782</v>
      </c>
      <c r="C272" s="1">
        <v>331305010</v>
      </c>
      <c r="D272" t="s">
        <v>487</v>
      </c>
      <c r="E272" t="s">
        <v>20</v>
      </c>
      <c r="F272">
        <v>2717</v>
      </c>
      <c r="G272">
        <v>3836</v>
      </c>
      <c r="H272">
        <v>2500</v>
      </c>
      <c r="I272">
        <v>3529.12</v>
      </c>
      <c r="J272">
        <v>0.92</v>
      </c>
      <c r="K272">
        <v>7</v>
      </c>
      <c r="L272">
        <v>1029.12</v>
      </c>
      <c r="M272">
        <v>7203.84</v>
      </c>
      <c r="N272">
        <v>0.411648</v>
      </c>
      <c r="O272">
        <v>2150</v>
      </c>
      <c r="P272">
        <v>3070.3344</v>
      </c>
      <c r="Q272">
        <v>3216</v>
      </c>
      <c r="R272">
        <v>0.87</v>
      </c>
      <c r="S272" t="s">
        <v>780</v>
      </c>
      <c r="T272">
        <v>920.3344</v>
      </c>
      <c r="U272">
        <v>0</v>
      </c>
      <c r="V272">
        <v>1935</v>
      </c>
      <c r="W272">
        <v>2732.597616</v>
      </c>
      <c r="X272">
        <v>2772</v>
      </c>
      <c r="Y272">
        <v>0.89</v>
      </c>
      <c r="Z272" t="s">
        <v>780</v>
      </c>
      <c r="AA272">
        <v>797.597616</v>
      </c>
      <c r="AB272">
        <v>0</v>
      </c>
      <c r="AC272">
        <v>1548</v>
      </c>
      <c r="AD272">
        <v>2186.0780928</v>
      </c>
      <c r="AE272">
        <v>0.8</v>
      </c>
      <c r="AF272" t="s">
        <v>780</v>
      </c>
      <c r="AG272">
        <v>638.0780928</v>
      </c>
      <c r="AH272">
        <v>0</v>
      </c>
      <c r="AI272" t="s">
        <v>780</v>
      </c>
    </row>
    <row r="273" spans="1:35">
      <c r="A273" t="s">
        <v>809</v>
      </c>
      <c r="B273" t="s">
        <v>782</v>
      </c>
      <c r="C273" s="1">
        <v>331306002</v>
      </c>
      <c r="D273" t="s">
        <v>489</v>
      </c>
      <c r="E273" t="s">
        <v>20</v>
      </c>
      <c r="F273">
        <v>715</v>
      </c>
      <c r="G273">
        <v>871</v>
      </c>
      <c r="H273">
        <v>650</v>
      </c>
      <c r="I273">
        <v>801.32</v>
      </c>
      <c r="J273">
        <v>0.92</v>
      </c>
      <c r="K273">
        <v>1606</v>
      </c>
      <c r="L273">
        <v>151.32</v>
      </c>
      <c r="M273">
        <v>243019.92</v>
      </c>
      <c r="N273">
        <v>0.2328</v>
      </c>
      <c r="O273">
        <v>559</v>
      </c>
      <c r="P273">
        <v>697.1484</v>
      </c>
      <c r="Q273">
        <v>740</v>
      </c>
      <c r="R273">
        <v>0.87</v>
      </c>
      <c r="S273">
        <v>3548.5</v>
      </c>
      <c r="T273">
        <v>138.1484</v>
      </c>
      <c r="U273">
        <v>490219.5974</v>
      </c>
      <c r="V273">
        <v>503</v>
      </c>
      <c r="W273">
        <v>620.462076</v>
      </c>
      <c r="X273">
        <v>629</v>
      </c>
      <c r="Y273">
        <v>0.89</v>
      </c>
      <c r="Z273">
        <v>4</v>
      </c>
      <c r="AA273">
        <v>117.462076</v>
      </c>
      <c r="AB273">
        <v>469.848304</v>
      </c>
      <c r="AC273">
        <v>402</v>
      </c>
      <c r="AD273">
        <v>496.3696608</v>
      </c>
      <c r="AE273">
        <v>0.8</v>
      </c>
      <c r="AF273">
        <v>25.9</v>
      </c>
      <c r="AG273">
        <v>94.3696608</v>
      </c>
      <c r="AH273">
        <v>2444.17421472</v>
      </c>
      <c r="AI273" t="s">
        <v>780</v>
      </c>
    </row>
    <row r="274" spans="1:35">
      <c r="A274" t="s">
        <v>809</v>
      </c>
      <c r="B274" t="s">
        <v>782</v>
      </c>
      <c r="C274" s="1">
        <v>331400001</v>
      </c>
      <c r="D274" t="s">
        <v>490</v>
      </c>
      <c r="E274" t="s">
        <v>20</v>
      </c>
      <c r="F274">
        <v>39</v>
      </c>
      <c r="G274">
        <v>51</v>
      </c>
      <c r="H274">
        <v>38</v>
      </c>
      <c r="I274">
        <v>46.92</v>
      </c>
      <c r="J274">
        <v>0.92</v>
      </c>
      <c r="K274">
        <v>1422</v>
      </c>
      <c r="L274">
        <v>8.92</v>
      </c>
      <c r="M274">
        <v>12684.24</v>
      </c>
      <c r="N274">
        <v>0.234736842105263</v>
      </c>
      <c r="O274">
        <v>33</v>
      </c>
      <c r="P274">
        <v>40.8204</v>
      </c>
      <c r="Q274">
        <v>43</v>
      </c>
      <c r="R274">
        <v>0.87</v>
      </c>
      <c r="S274">
        <v>7567</v>
      </c>
      <c r="T274">
        <v>7.8204</v>
      </c>
      <c r="U274">
        <v>59176.9668</v>
      </c>
      <c r="V274">
        <v>29.4</v>
      </c>
      <c r="W274">
        <v>36.330156</v>
      </c>
      <c r="X274">
        <v>37</v>
      </c>
      <c r="Y274">
        <v>0.89</v>
      </c>
      <c r="Z274">
        <v>65</v>
      </c>
      <c r="AA274">
        <v>6.930156</v>
      </c>
      <c r="AB274">
        <v>450.46014</v>
      </c>
      <c r="AC274">
        <v>23.5</v>
      </c>
      <c r="AD274">
        <v>29.0641248</v>
      </c>
      <c r="AE274">
        <v>0.8</v>
      </c>
      <c r="AF274">
        <v>455</v>
      </c>
      <c r="AG274">
        <v>5.5641248</v>
      </c>
      <c r="AH274">
        <v>2531.676784</v>
      </c>
      <c r="AI274" t="s">
        <v>780</v>
      </c>
    </row>
    <row r="275" spans="1:35">
      <c r="A275" t="s">
        <v>809</v>
      </c>
      <c r="B275" t="s">
        <v>782</v>
      </c>
      <c r="C275" s="1">
        <v>331400002</v>
      </c>
      <c r="D275" t="s">
        <v>491</v>
      </c>
      <c r="E275" t="s">
        <v>20</v>
      </c>
      <c r="F275">
        <v>650</v>
      </c>
      <c r="G275">
        <v>933</v>
      </c>
      <c r="H275">
        <v>645</v>
      </c>
      <c r="I275">
        <v>858.36</v>
      </c>
      <c r="J275">
        <v>0.92</v>
      </c>
      <c r="K275">
        <v>3087.2</v>
      </c>
      <c r="L275">
        <v>213.36</v>
      </c>
      <c r="M275">
        <v>658684.992</v>
      </c>
      <c r="N275">
        <v>0.330790697674419</v>
      </c>
      <c r="O275">
        <v>580</v>
      </c>
      <c r="P275">
        <v>746.7732</v>
      </c>
      <c r="Q275">
        <v>793</v>
      </c>
      <c r="R275">
        <v>0.87</v>
      </c>
      <c r="S275">
        <v>14620</v>
      </c>
      <c r="T275">
        <v>166.7732</v>
      </c>
      <c r="U275">
        <v>2438224.184</v>
      </c>
      <c r="V275">
        <v>522</v>
      </c>
      <c r="W275">
        <v>664.628148</v>
      </c>
      <c r="X275">
        <v>674</v>
      </c>
      <c r="Y275">
        <v>0.89</v>
      </c>
      <c r="Z275">
        <v>71</v>
      </c>
      <c r="AA275">
        <v>142.628148</v>
      </c>
      <c r="AB275">
        <v>10126.598508</v>
      </c>
      <c r="AC275">
        <v>417.6</v>
      </c>
      <c r="AD275">
        <v>531.7025184</v>
      </c>
      <c r="AE275">
        <v>0.8</v>
      </c>
      <c r="AF275">
        <v>730</v>
      </c>
      <c r="AG275">
        <v>114.1025184</v>
      </c>
      <c r="AH275">
        <v>83294.838432</v>
      </c>
      <c r="AI275" t="s">
        <v>780</v>
      </c>
    </row>
    <row r="276" spans="1:35">
      <c r="A276" t="s">
        <v>809</v>
      </c>
      <c r="B276" t="s">
        <v>782</v>
      </c>
      <c r="C276" s="1" t="s">
        <v>873</v>
      </c>
      <c r="D276" t="s">
        <v>874</v>
      </c>
      <c r="E276" t="s">
        <v>20</v>
      </c>
      <c r="F276">
        <v>845</v>
      </c>
      <c r="G276">
        <v>1212.9</v>
      </c>
      <c r="H276">
        <v>838.5</v>
      </c>
      <c r="I276">
        <v>1115.868</v>
      </c>
      <c r="J276">
        <v>0.92</v>
      </c>
      <c r="K276">
        <v>2</v>
      </c>
      <c r="L276">
        <v>277.368</v>
      </c>
      <c r="M276">
        <v>554.736</v>
      </c>
      <c r="N276">
        <v>0.330790697674419</v>
      </c>
      <c r="O276">
        <v>754</v>
      </c>
      <c r="P276">
        <v>970.80516</v>
      </c>
      <c r="Q276">
        <v>1030.9</v>
      </c>
      <c r="R276">
        <v>0.87</v>
      </c>
      <c r="S276">
        <v>57</v>
      </c>
      <c r="T276">
        <v>216.80516</v>
      </c>
      <c r="U276">
        <v>12357.89412</v>
      </c>
      <c r="V276">
        <v>678.6</v>
      </c>
      <c r="W276">
        <v>864.0165924</v>
      </c>
      <c r="X276">
        <v>876.2</v>
      </c>
      <c r="Y276">
        <v>0.89</v>
      </c>
      <c r="Z276" t="s">
        <v>780</v>
      </c>
      <c r="AA276">
        <v>185.4165924</v>
      </c>
      <c r="AB276">
        <v>0</v>
      </c>
      <c r="AC276">
        <v>542.88</v>
      </c>
      <c r="AD276">
        <v>691.21327392</v>
      </c>
      <c r="AE276">
        <v>0.8</v>
      </c>
      <c r="AF276" t="s">
        <v>780</v>
      </c>
      <c r="AG276">
        <v>148.33327392</v>
      </c>
      <c r="AH276">
        <v>0</v>
      </c>
      <c r="AI276" t="s">
        <v>780</v>
      </c>
    </row>
    <row r="277" spans="1:35">
      <c r="A277" t="s">
        <v>809</v>
      </c>
      <c r="B277" t="s">
        <v>782</v>
      </c>
      <c r="C277" s="1">
        <v>331400003</v>
      </c>
      <c r="D277" t="s">
        <v>494</v>
      </c>
      <c r="E277" t="s">
        <v>20</v>
      </c>
      <c r="F277">
        <v>910</v>
      </c>
      <c r="G277">
        <v>1183</v>
      </c>
      <c r="H277">
        <v>910</v>
      </c>
      <c r="I277">
        <v>1088.36</v>
      </c>
      <c r="J277">
        <v>0.92</v>
      </c>
      <c r="K277">
        <v>17.6</v>
      </c>
      <c r="L277">
        <v>178.36</v>
      </c>
      <c r="M277">
        <v>3139.136</v>
      </c>
      <c r="N277">
        <v>0.196</v>
      </c>
      <c r="O277">
        <v>773</v>
      </c>
      <c r="P277">
        <v>946.8732</v>
      </c>
      <c r="Q277">
        <v>1005</v>
      </c>
      <c r="R277">
        <v>0.87</v>
      </c>
      <c r="S277">
        <v>37</v>
      </c>
      <c r="T277">
        <v>173.8732</v>
      </c>
      <c r="U277">
        <v>6433.3084</v>
      </c>
      <c r="V277">
        <v>695</v>
      </c>
      <c r="W277">
        <v>842.717148</v>
      </c>
      <c r="X277">
        <v>855</v>
      </c>
      <c r="Y277">
        <v>0.89</v>
      </c>
      <c r="Z277" t="s">
        <v>780</v>
      </c>
      <c r="AA277">
        <v>147.717148</v>
      </c>
      <c r="AB277">
        <v>0</v>
      </c>
      <c r="AC277">
        <v>556</v>
      </c>
      <c r="AD277">
        <v>674.1737184</v>
      </c>
      <c r="AE277">
        <v>0.8</v>
      </c>
      <c r="AF277">
        <v>2</v>
      </c>
      <c r="AG277">
        <v>118.1737184</v>
      </c>
      <c r="AH277">
        <v>236.3474368</v>
      </c>
      <c r="AI277" t="s">
        <v>780</v>
      </c>
    </row>
    <row r="278" spans="1:35">
      <c r="A278" t="s">
        <v>809</v>
      </c>
      <c r="B278" t="s">
        <v>782</v>
      </c>
      <c r="C278" s="1">
        <v>331400005</v>
      </c>
      <c r="D278" t="s">
        <v>496</v>
      </c>
      <c r="E278" t="s">
        <v>20</v>
      </c>
      <c r="F278">
        <v>598</v>
      </c>
      <c r="G278">
        <v>668</v>
      </c>
      <c r="H278">
        <v>565</v>
      </c>
      <c r="I278">
        <v>614.56</v>
      </c>
      <c r="J278">
        <v>0.92</v>
      </c>
      <c r="K278">
        <v>242.1</v>
      </c>
      <c r="L278">
        <v>49.5600000000001</v>
      </c>
      <c r="M278">
        <v>11998.476</v>
      </c>
      <c r="N278">
        <v>0.0877168141592921</v>
      </c>
      <c r="O278">
        <v>486</v>
      </c>
      <c r="P278">
        <v>534.6672</v>
      </c>
      <c r="Q278">
        <v>568</v>
      </c>
      <c r="R278">
        <v>0.87</v>
      </c>
      <c r="S278">
        <v>774</v>
      </c>
      <c r="T278">
        <v>48.6672000000001</v>
      </c>
      <c r="U278">
        <v>37668.4128000001</v>
      </c>
      <c r="V278">
        <v>437</v>
      </c>
      <c r="W278">
        <v>475.853808</v>
      </c>
      <c r="X278">
        <v>483</v>
      </c>
      <c r="Y278">
        <v>0.89</v>
      </c>
      <c r="Z278">
        <v>4</v>
      </c>
      <c r="AA278">
        <v>38.8538080000001</v>
      </c>
      <c r="AB278">
        <v>155.415232</v>
      </c>
      <c r="AC278">
        <v>350</v>
      </c>
      <c r="AD278">
        <v>380.6830464</v>
      </c>
      <c r="AE278">
        <v>0.8</v>
      </c>
      <c r="AF278">
        <v>15</v>
      </c>
      <c r="AG278">
        <v>30.6830464000001</v>
      </c>
      <c r="AH278">
        <v>460.245696000001</v>
      </c>
      <c r="AI278" t="s">
        <v>780</v>
      </c>
    </row>
    <row r="279" spans="1:35">
      <c r="A279" t="s">
        <v>809</v>
      </c>
      <c r="B279" t="s">
        <v>782</v>
      </c>
      <c r="C279" s="1">
        <v>331400007</v>
      </c>
      <c r="D279" t="s">
        <v>498</v>
      </c>
      <c r="E279" t="s">
        <v>20</v>
      </c>
      <c r="F279">
        <v>1001</v>
      </c>
      <c r="G279">
        <v>1233</v>
      </c>
      <c r="H279">
        <v>1001</v>
      </c>
      <c r="I279">
        <v>1134.36</v>
      </c>
      <c r="J279">
        <v>0.92</v>
      </c>
      <c r="K279">
        <v>107.6</v>
      </c>
      <c r="L279">
        <v>133.36</v>
      </c>
      <c r="M279">
        <v>14349.536</v>
      </c>
      <c r="N279">
        <v>0.133226773226773</v>
      </c>
      <c r="O279">
        <v>850</v>
      </c>
      <c r="P279">
        <v>986.8932</v>
      </c>
      <c r="Q279">
        <v>1048</v>
      </c>
      <c r="R279">
        <v>0.87</v>
      </c>
      <c r="S279">
        <v>1059</v>
      </c>
      <c r="T279">
        <v>136.8932</v>
      </c>
      <c r="U279">
        <v>144969.8988</v>
      </c>
      <c r="V279">
        <v>765</v>
      </c>
      <c r="W279">
        <v>878.334948</v>
      </c>
      <c r="X279">
        <v>891</v>
      </c>
      <c r="Y279">
        <v>0.89</v>
      </c>
      <c r="Z279">
        <v>20</v>
      </c>
      <c r="AA279">
        <v>113.334948</v>
      </c>
      <c r="AB279">
        <v>2266.69896</v>
      </c>
      <c r="AC279">
        <v>612</v>
      </c>
      <c r="AD279">
        <v>702.6679584</v>
      </c>
      <c r="AE279">
        <v>0.8</v>
      </c>
      <c r="AF279">
        <v>208</v>
      </c>
      <c r="AG279">
        <v>90.6679584000001</v>
      </c>
      <c r="AH279">
        <v>18858.9353472</v>
      </c>
      <c r="AI279" t="s">
        <v>780</v>
      </c>
    </row>
    <row r="280" spans="1:35">
      <c r="A280" t="s">
        <v>809</v>
      </c>
      <c r="B280" t="s">
        <v>782</v>
      </c>
      <c r="C280" s="1">
        <v>331400010</v>
      </c>
      <c r="D280" t="s">
        <v>500</v>
      </c>
      <c r="E280" t="s">
        <v>20</v>
      </c>
      <c r="F280">
        <v>74</v>
      </c>
      <c r="G280">
        <v>104</v>
      </c>
      <c r="H280">
        <v>68</v>
      </c>
      <c r="I280">
        <v>95.68</v>
      </c>
      <c r="J280">
        <v>0.92</v>
      </c>
      <c r="K280">
        <v>1353.5</v>
      </c>
      <c r="L280">
        <v>27.68</v>
      </c>
      <c r="M280">
        <v>37464.88</v>
      </c>
      <c r="N280">
        <v>0.407058823529412</v>
      </c>
      <c r="O280">
        <v>61</v>
      </c>
      <c r="P280">
        <v>83.2416</v>
      </c>
      <c r="Q280">
        <v>88</v>
      </c>
      <c r="R280">
        <v>0.87</v>
      </c>
      <c r="S280">
        <v>2359.5</v>
      </c>
      <c r="T280">
        <v>22.2416</v>
      </c>
      <c r="U280">
        <v>52479.0552</v>
      </c>
      <c r="V280">
        <v>55</v>
      </c>
      <c r="W280">
        <v>74.085024</v>
      </c>
      <c r="X280">
        <v>75</v>
      </c>
      <c r="Y280">
        <v>0.89</v>
      </c>
      <c r="Z280">
        <v>30.5</v>
      </c>
      <c r="AA280">
        <v>19.085024</v>
      </c>
      <c r="AB280">
        <v>582.093232</v>
      </c>
      <c r="AC280">
        <v>43</v>
      </c>
      <c r="AD280">
        <v>59.2680192</v>
      </c>
      <c r="AE280">
        <v>0.8</v>
      </c>
      <c r="AF280">
        <v>156</v>
      </c>
      <c r="AG280">
        <v>16.2680192</v>
      </c>
      <c r="AH280">
        <v>2537.8109952</v>
      </c>
      <c r="AI280" t="s">
        <v>780</v>
      </c>
    </row>
    <row r="281" spans="1:35">
      <c r="A281" t="s">
        <v>809</v>
      </c>
      <c r="B281" t="s">
        <v>779</v>
      </c>
      <c r="C281" s="1">
        <v>331400012</v>
      </c>
      <c r="D281" t="s">
        <v>86</v>
      </c>
      <c r="E281" t="s">
        <v>20</v>
      </c>
      <c r="F281">
        <v>1300</v>
      </c>
      <c r="G281">
        <v>1678</v>
      </c>
      <c r="H281">
        <v>1250</v>
      </c>
      <c r="I281">
        <v>1543.76</v>
      </c>
      <c r="J281">
        <v>0.92</v>
      </c>
      <c r="K281">
        <v>1682</v>
      </c>
      <c r="L281">
        <v>293.76</v>
      </c>
      <c r="M281">
        <v>494104.32</v>
      </c>
      <c r="N281">
        <v>0.235008</v>
      </c>
      <c r="O281">
        <v>1063</v>
      </c>
      <c r="P281">
        <v>1343.0712</v>
      </c>
      <c r="Q281">
        <v>1426</v>
      </c>
      <c r="R281">
        <v>0.87</v>
      </c>
      <c r="S281">
        <v>5383.4</v>
      </c>
      <c r="T281">
        <v>280.0712</v>
      </c>
      <c r="U281">
        <v>1507735.29808</v>
      </c>
      <c r="V281">
        <v>956</v>
      </c>
      <c r="W281">
        <v>1195.333368</v>
      </c>
      <c r="X281">
        <v>1212</v>
      </c>
      <c r="Y281">
        <v>0.89</v>
      </c>
      <c r="Z281">
        <v>14</v>
      </c>
      <c r="AA281">
        <v>239.333368</v>
      </c>
      <c r="AB281">
        <v>3350.667152</v>
      </c>
      <c r="AC281">
        <v>764</v>
      </c>
      <c r="AD281">
        <v>956.2666944</v>
      </c>
      <c r="AE281">
        <v>0.8</v>
      </c>
      <c r="AF281">
        <v>98</v>
      </c>
      <c r="AG281">
        <v>192.2666944</v>
      </c>
      <c r="AH281">
        <v>18842.1360512</v>
      </c>
      <c r="AI281" t="s">
        <v>780</v>
      </c>
    </row>
    <row r="282" spans="1:35">
      <c r="A282" t="s">
        <v>809</v>
      </c>
      <c r="B282" t="s">
        <v>785</v>
      </c>
      <c r="C282" s="1">
        <v>331400013</v>
      </c>
      <c r="D282" t="s">
        <v>647</v>
      </c>
      <c r="E282" t="s">
        <v>20</v>
      </c>
      <c r="F282">
        <v>1859</v>
      </c>
      <c r="G282" t="s">
        <v>780</v>
      </c>
      <c r="H282">
        <v>1620</v>
      </c>
      <c r="I282">
        <v>1747.46</v>
      </c>
      <c r="J282">
        <v>0.94</v>
      </c>
      <c r="K282">
        <v>1</v>
      </c>
      <c r="L282">
        <v>127.46</v>
      </c>
      <c r="M282">
        <v>127.46</v>
      </c>
      <c r="N282">
        <v>0.0786790123456789</v>
      </c>
      <c r="O282">
        <v>1400</v>
      </c>
      <c r="P282">
        <v>1520.2902</v>
      </c>
      <c r="Q282" t="s">
        <v>780</v>
      </c>
      <c r="R282">
        <v>0.87</v>
      </c>
      <c r="S282" t="s">
        <v>780</v>
      </c>
      <c r="T282">
        <v>120.2902</v>
      </c>
      <c r="U282">
        <v>0</v>
      </c>
      <c r="V282">
        <v>1260</v>
      </c>
      <c r="W282">
        <v>1353.058278</v>
      </c>
      <c r="X282" t="s">
        <v>780</v>
      </c>
      <c r="Y282">
        <v>0.89</v>
      </c>
      <c r="Z282" t="s">
        <v>780</v>
      </c>
      <c r="AA282">
        <v>93.058278</v>
      </c>
      <c r="AB282">
        <v>0</v>
      </c>
      <c r="AC282">
        <v>1008</v>
      </c>
      <c r="AD282">
        <v>1082.4466224</v>
      </c>
      <c r="AE282">
        <v>0.8</v>
      </c>
      <c r="AF282" t="s">
        <v>780</v>
      </c>
      <c r="AG282">
        <v>74.4466224</v>
      </c>
      <c r="AH282">
        <v>0</v>
      </c>
      <c r="AI282" t="s">
        <v>780</v>
      </c>
    </row>
    <row r="283" spans="1:35">
      <c r="A283" t="s">
        <v>809</v>
      </c>
      <c r="B283" t="s">
        <v>782</v>
      </c>
      <c r="C283" s="1">
        <v>331400015</v>
      </c>
      <c r="D283" t="s">
        <v>501</v>
      </c>
      <c r="E283" t="s">
        <v>20</v>
      </c>
      <c r="F283">
        <v>1859</v>
      </c>
      <c r="G283">
        <v>2531</v>
      </c>
      <c r="H283">
        <v>1620</v>
      </c>
      <c r="I283">
        <v>2328.52</v>
      </c>
      <c r="J283">
        <v>0.92</v>
      </c>
      <c r="K283">
        <v>1649.2</v>
      </c>
      <c r="L283">
        <v>708.52</v>
      </c>
      <c r="M283">
        <v>1168491.184</v>
      </c>
      <c r="N283">
        <v>0.437358024691358</v>
      </c>
      <c r="O283">
        <v>1400</v>
      </c>
      <c r="P283">
        <v>2025.8124</v>
      </c>
      <c r="Q283">
        <v>2151</v>
      </c>
      <c r="R283">
        <v>0.87</v>
      </c>
      <c r="S283">
        <v>5868.4</v>
      </c>
      <c r="T283">
        <v>625.8124</v>
      </c>
      <c r="U283">
        <v>3672517.48816</v>
      </c>
      <c r="V283">
        <v>1260</v>
      </c>
      <c r="W283">
        <v>1802.973036</v>
      </c>
      <c r="X283">
        <v>1829</v>
      </c>
      <c r="Y283">
        <v>0.89</v>
      </c>
      <c r="Z283">
        <v>10</v>
      </c>
      <c r="AA283">
        <v>542.973036</v>
      </c>
      <c r="AB283">
        <v>5429.73036</v>
      </c>
      <c r="AC283">
        <v>1008</v>
      </c>
      <c r="AD283">
        <v>1442.3784288</v>
      </c>
      <c r="AE283">
        <v>0.8</v>
      </c>
      <c r="AF283">
        <v>63</v>
      </c>
      <c r="AG283">
        <v>434.3784288</v>
      </c>
      <c r="AH283">
        <v>27365.8410144</v>
      </c>
      <c r="AI283" t="s">
        <v>780</v>
      </c>
    </row>
    <row r="284" spans="1:35">
      <c r="A284" t="s">
        <v>809</v>
      </c>
      <c r="B284" t="s">
        <v>782</v>
      </c>
      <c r="C284" s="1">
        <v>331400017</v>
      </c>
      <c r="D284" t="s">
        <v>503</v>
      </c>
      <c r="E284" t="s">
        <v>20</v>
      </c>
      <c r="F284">
        <v>1300</v>
      </c>
      <c r="G284">
        <v>1515</v>
      </c>
      <c r="H284">
        <v>1250</v>
      </c>
      <c r="I284">
        <v>1393.8</v>
      </c>
      <c r="J284">
        <v>0.92</v>
      </c>
      <c r="K284" t="s">
        <v>780</v>
      </c>
      <c r="L284">
        <v>143.8</v>
      </c>
      <c r="M284">
        <v>0</v>
      </c>
      <c r="N284">
        <v>0.11504</v>
      </c>
      <c r="O284">
        <v>1063</v>
      </c>
      <c r="P284">
        <v>1212.606</v>
      </c>
      <c r="Q284">
        <v>1288</v>
      </c>
      <c r="R284">
        <v>0.87</v>
      </c>
      <c r="S284" t="s">
        <v>780</v>
      </c>
      <c r="T284">
        <v>149.606</v>
      </c>
      <c r="U284">
        <v>0</v>
      </c>
      <c r="V284">
        <v>956</v>
      </c>
      <c r="W284">
        <v>1079.21934</v>
      </c>
      <c r="X284">
        <v>1095</v>
      </c>
      <c r="Y284">
        <v>0.89</v>
      </c>
      <c r="Z284" t="s">
        <v>780</v>
      </c>
      <c r="AA284">
        <v>123.21934</v>
      </c>
      <c r="AB284">
        <v>0</v>
      </c>
      <c r="AC284">
        <v>764</v>
      </c>
      <c r="AD284">
        <v>863.375472</v>
      </c>
      <c r="AE284">
        <v>0.8</v>
      </c>
      <c r="AF284" t="s">
        <v>780</v>
      </c>
      <c r="AG284">
        <v>99.3754720000002</v>
      </c>
      <c r="AH284">
        <v>0</v>
      </c>
      <c r="AI284" t="s">
        <v>780</v>
      </c>
    </row>
    <row r="285" spans="1:35">
      <c r="A285" t="s">
        <v>809</v>
      </c>
      <c r="B285" t="s">
        <v>782</v>
      </c>
      <c r="C285" s="1">
        <v>331501022</v>
      </c>
      <c r="D285" t="s">
        <v>505</v>
      </c>
      <c r="E285" t="s">
        <v>875</v>
      </c>
      <c r="F285">
        <v>3276</v>
      </c>
      <c r="G285">
        <v>4205</v>
      </c>
      <c r="H285">
        <v>2621</v>
      </c>
      <c r="I285">
        <v>3868.6</v>
      </c>
      <c r="J285">
        <v>0.92</v>
      </c>
      <c r="K285">
        <v>66</v>
      </c>
      <c r="L285">
        <v>1247.6</v>
      </c>
      <c r="M285">
        <v>82341.6</v>
      </c>
      <c r="N285">
        <v>0.476001526135063</v>
      </c>
      <c r="O285">
        <v>2236</v>
      </c>
      <c r="P285">
        <v>3365.682</v>
      </c>
      <c r="Q285">
        <v>3574</v>
      </c>
      <c r="R285">
        <v>0.87</v>
      </c>
      <c r="S285">
        <v>12.5</v>
      </c>
      <c r="T285">
        <v>1129.682</v>
      </c>
      <c r="U285">
        <v>14121.025</v>
      </c>
      <c r="V285">
        <v>2012</v>
      </c>
      <c r="W285">
        <v>2995.45698</v>
      </c>
      <c r="X285">
        <v>3038</v>
      </c>
      <c r="Y285">
        <v>0.89</v>
      </c>
      <c r="Z285" t="s">
        <v>780</v>
      </c>
      <c r="AA285">
        <v>983.45698</v>
      </c>
      <c r="AB285">
        <v>0</v>
      </c>
      <c r="AC285">
        <v>1609</v>
      </c>
      <c r="AD285">
        <v>2396.365584</v>
      </c>
      <c r="AE285">
        <v>0.8</v>
      </c>
      <c r="AF285" t="s">
        <v>780</v>
      </c>
      <c r="AG285">
        <v>787.365584000001</v>
      </c>
      <c r="AH285">
        <v>0</v>
      </c>
      <c r="AI285" t="s">
        <v>780</v>
      </c>
    </row>
    <row r="286" spans="1:35">
      <c r="A286" t="s">
        <v>809</v>
      </c>
      <c r="B286" t="s">
        <v>782</v>
      </c>
      <c r="C286" s="1">
        <v>331501024</v>
      </c>
      <c r="D286" t="s">
        <v>509</v>
      </c>
      <c r="E286" t="s">
        <v>20</v>
      </c>
      <c r="F286">
        <v>2948</v>
      </c>
      <c r="G286">
        <v>3772</v>
      </c>
      <c r="H286">
        <v>2450</v>
      </c>
      <c r="I286">
        <v>3470.24</v>
      </c>
      <c r="J286">
        <v>0.92</v>
      </c>
      <c r="K286">
        <v>10.5</v>
      </c>
      <c r="L286">
        <v>1020.24</v>
      </c>
      <c r="M286">
        <v>10712.52</v>
      </c>
      <c r="N286">
        <v>0.416424489795918</v>
      </c>
      <c r="O286">
        <v>2107</v>
      </c>
      <c r="P286">
        <v>3019.1088</v>
      </c>
      <c r="Q286">
        <v>3206</v>
      </c>
      <c r="R286">
        <v>0.87</v>
      </c>
      <c r="S286">
        <v>1</v>
      </c>
      <c r="T286">
        <v>912.1088</v>
      </c>
      <c r="U286">
        <v>912.1088</v>
      </c>
      <c r="V286">
        <v>1896</v>
      </c>
      <c r="W286">
        <v>2687.006832</v>
      </c>
      <c r="X286">
        <v>2725</v>
      </c>
      <c r="Y286">
        <v>0.89</v>
      </c>
      <c r="Z286" t="s">
        <v>780</v>
      </c>
      <c r="AA286">
        <v>791.006832</v>
      </c>
      <c r="AB286">
        <v>0</v>
      </c>
      <c r="AC286">
        <v>1517</v>
      </c>
      <c r="AD286">
        <v>2149.6054656</v>
      </c>
      <c r="AE286">
        <v>0.8</v>
      </c>
      <c r="AF286" t="s">
        <v>780</v>
      </c>
      <c r="AG286">
        <v>632.6054656</v>
      </c>
      <c r="AH286">
        <v>0</v>
      </c>
      <c r="AI286" t="s">
        <v>780</v>
      </c>
    </row>
    <row r="287" spans="1:35">
      <c r="A287" t="s">
        <v>809</v>
      </c>
      <c r="B287" t="s">
        <v>782</v>
      </c>
      <c r="C287" s="1">
        <v>331501027</v>
      </c>
      <c r="D287" t="s">
        <v>510</v>
      </c>
      <c r="E287" t="s">
        <v>20</v>
      </c>
      <c r="F287">
        <v>3604</v>
      </c>
      <c r="G287">
        <v>4212</v>
      </c>
      <c r="H287">
        <v>3000</v>
      </c>
      <c r="I287">
        <v>3875.04</v>
      </c>
      <c r="J287">
        <v>0.92</v>
      </c>
      <c r="K287">
        <v>17.5</v>
      </c>
      <c r="L287">
        <v>875.04</v>
      </c>
      <c r="M287">
        <v>15313.2</v>
      </c>
      <c r="N287">
        <v>0.29168</v>
      </c>
      <c r="O287">
        <v>2580</v>
      </c>
      <c r="P287">
        <v>3371.2848</v>
      </c>
      <c r="Q287">
        <v>3580</v>
      </c>
      <c r="R287">
        <v>0.87</v>
      </c>
      <c r="S287">
        <v>1</v>
      </c>
      <c r="T287">
        <v>791.2848</v>
      </c>
      <c r="U287">
        <v>791.2848</v>
      </c>
      <c r="V287">
        <v>2322</v>
      </c>
      <c r="W287">
        <v>3000.443472</v>
      </c>
      <c r="X287">
        <v>3043</v>
      </c>
      <c r="Y287">
        <v>0.89</v>
      </c>
      <c r="Z287" t="s">
        <v>780</v>
      </c>
      <c r="AA287">
        <v>678.443472</v>
      </c>
      <c r="AB287">
        <v>0</v>
      </c>
      <c r="AC287">
        <v>1857</v>
      </c>
      <c r="AD287">
        <v>2400.3547776</v>
      </c>
      <c r="AE287">
        <v>0.8</v>
      </c>
      <c r="AF287" t="s">
        <v>780</v>
      </c>
      <c r="AG287">
        <v>543.3547776</v>
      </c>
      <c r="AH287">
        <v>0</v>
      </c>
      <c r="AI287" t="s">
        <v>780</v>
      </c>
    </row>
    <row r="288" spans="1:35">
      <c r="A288" t="s">
        <v>809</v>
      </c>
      <c r="B288" t="s">
        <v>782</v>
      </c>
      <c r="C288" s="1">
        <v>331501035</v>
      </c>
      <c r="D288" t="s">
        <v>512</v>
      </c>
      <c r="E288" t="s">
        <v>20</v>
      </c>
      <c r="F288">
        <v>1820</v>
      </c>
      <c r="G288">
        <v>2366</v>
      </c>
      <c r="H288">
        <v>1750</v>
      </c>
      <c r="I288">
        <v>2176.72</v>
      </c>
      <c r="J288">
        <v>0.92</v>
      </c>
      <c r="K288" t="s">
        <v>780</v>
      </c>
      <c r="L288">
        <v>426.72</v>
      </c>
      <c r="M288">
        <v>0</v>
      </c>
      <c r="N288">
        <v>0.24384</v>
      </c>
      <c r="O288">
        <v>1488</v>
      </c>
      <c r="P288">
        <v>1893.7464</v>
      </c>
      <c r="Q288">
        <v>2011</v>
      </c>
      <c r="R288">
        <v>0.87</v>
      </c>
      <c r="S288">
        <v>46</v>
      </c>
      <c r="T288">
        <v>405.7464</v>
      </c>
      <c r="U288">
        <v>18664.3344</v>
      </c>
      <c r="V288">
        <v>1338</v>
      </c>
      <c r="W288">
        <v>1685.434296</v>
      </c>
      <c r="X288">
        <v>1709</v>
      </c>
      <c r="Y288">
        <v>0.89</v>
      </c>
      <c r="Z288" t="s">
        <v>780</v>
      </c>
      <c r="AA288">
        <v>347.434296</v>
      </c>
      <c r="AB288">
        <v>0</v>
      </c>
      <c r="AC288">
        <v>1070</v>
      </c>
      <c r="AD288">
        <v>1348.3474368</v>
      </c>
      <c r="AE288">
        <v>0.8</v>
      </c>
      <c r="AF288" t="s">
        <v>780</v>
      </c>
      <c r="AG288">
        <v>278.3474368</v>
      </c>
      <c r="AH288">
        <v>0</v>
      </c>
      <c r="AI288" t="s">
        <v>780</v>
      </c>
    </row>
    <row r="289" spans="1:35">
      <c r="A289" t="s">
        <v>809</v>
      </c>
      <c r="B289" t="s">
        <v>785</v>
      </c>
      <c r="C289" s="1">
        <v>331501038</v>
      </c>
      <c r="D289" t="s">
        <v>639</v>
      </c>
      <c r="E289" t="s">
        <v>642</v>
      </c>
      <c r="F289">
        <v>2302</v>
      </c>
      <c r="G289" t="s">
        <v>780</v>
      </c>
      <c r="H289">
        <v>2150</v>
      </c>
      <c r="I289">
        <v>2186.9</v>
      </c>
      <c r="J289">
        <v>0.95</v>
      </c>
      <c r="K289">
        <v>362</v>
      </c>
      <c r="L289">
        <v>36.9000000000001</v>
      </c>
      <c r="M289">
        <v>13357.8</v>
      </c>
      <c r="N289">
        <v>0.0171627906976746</v>
      </c>
      <c r="O289">
        <v>1828</v>
      </c>
      <c r="P289">
        <v>1902.603</v>
      </c>
      <c r="Q289" t="s">
        <v>780</v>
      </c>
      <c r="R289">
        <v>0.87</v>
      </c>
      <c r="S289">
        <v>308</v>
      </c>
      <c r="T289">
        <v>74.6030000000001</v>
      </c>
      <c r="U289">
        <v>22977.724</v>
      </c>
      <c r="V289">
        <v>1645</v>
      </c>
      <c r="W289">
        <v>1693.31667</v>
      </c>
      <c r="X289" t="s">
        <v>780</v>
      </c>
      <c r="Y289">
        <v>0.89</v>
      </c>
      <c r="Z289" t="s">
        <v>780</v>
      </c>
      <c r="AA289">
        <v>48.3166700000002</v>
      </c>
      <c r="AB289">
        <v>0</v>
      </c>
      <c r="AC289">
        <v>1316</v>
      </c>
      <c r="AD289">
        <v>1354.653336</v>
      </c>
      <c r="AE289">
        <v>0.8</v>
      </c>
      <c r="AF289" t="s">
        <v>780</v>
      </c>
      <c r="AG289">
        <v>38.6533360000003</v>
      </c>
      <c r="AH289">
        <v>0</v>
      </c>
      <c r="AI289" t="s">
        <v>780</v>
      </c>
    </row>
    <row r="290" spans="1:35">
      <c r="A290" t="s">
        <v>809</v>
      </c>
      <c r="B290" t="s">
        <v>782</v>
      </c>
      <c r="C290" s="1">
        <v>331501041</v>
      </c>
      <c r="D290" t="s">
        <v>513</v>
      </c>
      <c r="E290" t="s">
        <v>20</v>
      </c>
      <c r="F290">
        <v>2340</v>
      </c>
      <c r="G290">
        <v>2871</v>
      </c>
      <c r="H290">
        <v>2340</v>
      </c>
      <c r="I290">
        <v>2641.32</v>
      </c>
      <c r="J290">
        <v>0.92</v>
      </c>
      <c r="K290">
        <v>9</v>
      </c>
      <c r="L290">
        <v>301.32</v>
      </c>
      <c r="M290">
        <v>2711.88</v>
      </c>
      <c r="N290">
        <v>0.128769230769231</v>
      </c>
      <c r="O290">
        <v>2012</v>
      </c>
      <c r="P290">
        <v>2297.9484</v>
      </c>
      <c r="Q290">
        <v>2440</v>
      </c>
      <c r="R290">
        <v>0.87</v>
      </c>
      <c r="S290">
        <v>3</v>
      </c>
      <c r="T290">
        <v>285.9484</v>
      </c>
      <c r="U290">
        <v>857.845200000001</v>
      </c>
      <c r="V290">
        <v>1811</v>
      </c>
      <c r="W290">
        <v>2045.174076</v>
      </c>
      <c r="X290">
        <v>2074</v>
      </c>
      <c r="Y290">
        <v>0.89</v>
      </c>
      <c r="Z290" t="s">
        <v>780</v>
      </c>
      <c r="AA290">
        <v>234.174076</v>
      </c>
      <c r="AB290">
        <v>0</v>
      </c>
      <c r="AC290">
        <v>1448</v>
      </c>
      <c r="AD290">
        <v>1636.1392608</v>
      </c>
      <c r="AE290">
        <v>0.8</v>
      </c>
      <c r="AF290" t="s">
        <v>780</v>
      </c>
      <c r="AG290">
        <v>188.1392608</v>
      </c>
      <c r="AH290">
        <v>0</v>
      </c>
      <c r="AI290" t="s">
        <v>780</v>
      </c>
    </row>
    <row r="291" spans="1:35">
      <c r="A291" t="s">
        <v>809</v>
      </c>
      <c r="B291" t="s">
        <v>782</v>
      </c>
      <c r="C291" s="1">
        <v>331501042</v>
      </c>
      <c r="D291" t="s">
        <v>515</v>
      </c>
      <c r="E291" t="s">
        <v>20</v>
      </c>
      <c r="F291">
        <v>2600</v>
      </c>
      <c r="G291">
        <v>3366</v>
      </c>
      <c r="H291">
        <v>2550</v>
      </c>
      <c r="I291">
        <v>3096.72</v>
      </c>
      <c r="J291">
        <v>0.92</v>
      </c>
      <c r="K291">
        <v>187.65</v>
      </c>
      <c r="L291">
        <v>546.72</v>
      </c>
      <c r="M291">
        <v>102592.008</v>
      </c>
      <c r="N291">
        <v>0.2144</v>
      </c>
      <c r="O291">
        <v>2193</v>
      </c>
      <c r="P291">
        <v>2694.1464</v>
      </c>
      <c r="Q291">
        <v>2861</v>
      </c>
      <c r="R291">
        <v>0.87</v>
      </c>
      <c r="S291">
        <v>140</v>
      </c>
      <c r="T291">
        <v>501.1464</v>
      </c>
      <c r="U291">
        <v>70160.496</v>
      </c>
      <c r="V291">
        <v>1974</v>
      </c>
      <c r="W291">
        <v>2397.790296</v>
      </c>
      <c r="X291">
        <v>2432</v>
      </c>
      <c r="Y291">
        <v>0.89</v>
      </c>
      <c r="Z291" t="s">
        <v>780</v>
      </c>
      <c r="AA291">
        <v>423.790296</v>
      </c>
      <c r="AB291">
        <v>0</v>
      </c>
      <c r="AC291">
        <v>1578</v>
      </c>
      <c r="AD291">
        <v>1918.2322368</v>
      </c>
      <c r="AE291">
        <v>0.8</v>
      </c>
      <c r="AF291" t="s">
        <v>780</v>
      </c>
      <c r="AG291">
        <v>340.2322368</v>
      </c>
      <c r="AH291">
        <v>0</v>
      </c>
      <c r="AI291" t="s">
        <v>780</v>
      </c>
    </row>
    <row r="292" spans="1:35">
      <c r="A292" t="s">
        <v>809</v>
      </c>
      <c r="B292" t="s">
        <v>782</v>
      </c>
      <c r="C292" s="1" t="s">
        <v>876</v>
      </c>
      <c r="D292" t="s">
        <v>877</v>
      </c>
      <c r="E292" t="s">
        <v>20</v>
      </c>
      <c r="F292">
        <v>3380</v>
      </c>
      <c r="G292">
        <v>4375.8</v>
      </c>
      <c r="H292">
        <v>3315</v>
      </c>
      <c r="I292">
        <v>4025.736</v>
      </c>
      <c r="J292">
        <v>0.92</v>
      </c>
      <c r="K292">
        <v>11</v>
      </c>
      <c r="L292">
        <v>710.736</v>
      </c>
      <c r="M292">
        <v>7818.096</v>
      </c>
      <c r="N292">
        <v>0.2144</v>
      </c>
      <c r="O292">
        <v>2850.9</v>
      </c>
      <c r="P292">
        <v>3502.39032</v>
      </c>
      <c r="Q292">
        <v>3719.3</v>
      </c>
      <c r="R292">
        <v>0.87</v>
      </c>
      <c r="S292">
        <v>19</v>
      </c>
      <c r="T292">
        <v>651.49032</v>
      </c>
      <c r="U292">
        <v>12378.31608</v>
      </c>
      <c r="V292">
        <v>2566.2</v>
      </c>
      <c r="W292">
        <v>3117.1273848</v>
      </c>
      <c r="X292">
        <v>3161.6</v>
      </c>
      <c r="Y292">
        <v>0.89</v>
      </c>
      <c r="Z292" t="s">
        <v>780</v>
      </c>
      <c r="AA292">
        <v>550.927384800001</v>
      </c>
      <c r="AB292">
        <v>0</v>
      </c>
      <c r="AC292">
        <v>2051.4</v>
      </c>
      <c r="AD292">
        <v>2493.70190784</v>
      </c>
      <c r="AE292">
        <v>0.8</v>
      </c>
      <c r="AF292" t="s">
        <v>780</v>
      </c>
      <c r="AG292">
        <v>442.30190784</v>
      </c>
      <c r="AH292">
        <v>0</v>
      </c>
      <c r="AI292" t="s">
        <v>780</v>
      </c>
    </row>
    <row r="293" spans="1:35">
      <c r="A293" t="s">
        <v>809</v>
      </c>
      <c r="B293" t="s">
        <v>782</v>
      </c>
      <c r="C293" s="1">
        <v>331501052</v>
      </c>
      <c r="D293" t="s">
        <v>518</v>
      </c>
      <c r="E293" t="s">
        <v>20</v>
      </c>
      <c r="F293">
        <v>2860</v>
      </c>
      <c r="G293">
        <v>3909</v>
      </c>
      <c r="H293">
        <v>2550</v>
      </c>
      <c r="I293">
        <v>3596.28</v>
      </c>
      <c r="J293">
        <v>0.92</v>
      </c>
      <c r="K293">
        <v>2</v>
      </c>
      <c r="L293">
        <v>1046.28</v>
      </c>
      <c r="M293">
        <v>2092.56</v>
      </c>
      <c r="N293">
        <v>0.410305882352941</v>
      </c>
      <c r="O293">
        <v>2193</v>
      </c>
      <c r="P293">
        <v>3128.7636</v>
      </c>
      <c r="Q293">
        <v>3323</v>
      </c>
      <c r="R293">
        <v>0.87</v>
      </c>
      <c r="S293">
        <v>45</v>
      </c>
      <c r="T293">
        <v>935.7636</v>
      </c>
      <c r="U293">
        <v>42109.362</v>
      </c>
      <c r="V293">
        <v>1974</v>
      </c>
      <c r="W293">
        <v>2784.599604</v>
      </c>
      <c r="X293">
        <v>2824</v>
      </c>
      <c r="Y293">
        <v>0.89</v>
      </c>
      <c r="Z293" t="s">
        <v>780</v>
      </c>
      <c r="AA293">
        <v>810.599604</v>
      </c>
      <c r="AB293">
        <v>0</v>
      </c>
      <c r="AC293">
        <v>1578</v>
      </c>
      <c r="AD293">
        <v>2227.6796832</v>
      </c>
      <c r="AE293">
        <v>0.8</v>
      </c>
      <c r="AF293" t="s">
        <v>780</v>
      </c>
      <c r="AG293">
        <v>649.6796832</v>
      </c>
      <c r="AH293">
        <v>0</v>
      </c>
      <c r="AI293" t="s">
        <v>780</v>
      </c>
    </row>
    <row r="294" spans="1:35">
      <c r="A294" t="s">
        <v>809</v>
      </c>
      <c r="B294" t="s">
        <v>785</v>
      </c>
      <c r="C294" s="1">
        <v>331501054</v>
      </c>
      <c r="D294" t="s">
        <v>646</v>
      </c>
      <c r="E294" t="s">
        <v>20</v>
      </c>
      <c r="F294">
        <v>2145</v>
      </c>
      <c r="G294" t="s">
        <v>780</v>
      </c>
      <c r="H294">
        <v>1870</v>
      </c>
      <c r="I294">
        <v>2016.3</v>
      </c>
      <c r="J294">
        <v>0.94</v>
      </c>
      <c r="K294">
        <v>134.1</v>
      </c>
      <c r="L294">
        <v>146.3</v>
      </c>
      <c r="M294">
        <v>19618.83</v>
      </c>
      <c r="N294">
        <v>0.078235294117647</v>
      </c>
      <c r="O294">
        <v>1589.5</v>
      </c>
      <c r="P294">
        <v>1754.181</v>
      </c>
      <c r="Q294" t="s">
        <v>780</v>
      </c>
      <c r="R294">
        <v>0.87</v>
      </c>
      <c r="S294">
        <v>174</v>
      </c>
      <c r="T294">
        <v>164.681</v>
      </c>
      <c r="U294">
        <v>28654.494</v>
      </c>
      <c r="V294">
        <v>1430</v>
      </c>
      <c r="W294">
        <v>1561.22109</v>
      </c>
      <c r="X294" t="s">
        <v>780</v>
      </c>
      <c r="Y294">
        <v>0.89</v>
      </c>
      <c r="Z294" t="s">
        <v>780</v>
      </c>
      <c r="AA294">
        <v>131.22109</v>
      </c>
      <c r="AB294">
        <v>0</v>
      </c>
      <c r="AC294">
        <v>1144</v>
      </c>
      <c r="AD294">
        <v>1248.976872</v>
      </c>
      <c r="AE294">
        <v>0.8</v>
      </c>
      <c r="AF294" t="s">
        <v>780</v>
      </c>
      <c r="AG294">
        <v>104.976872</v>
      </c>
      <c r="AH294">
        <v>0</v>
      </c>
      <c r="AI294" t="s">
        <v>780</v>
      </c>
    </row>
    <row r="295" spans="1:35">
      <c r="A295" t="s">
        <v>809</v>
      </c>
      <c r="B295" t="s">
        <v>782</v>
      </c>
      <c r="C295" s="1">
        <v>331501059</v>
      </c>
      <c r="D295" t="s">
        <v>520</v>
      </c>
      <c r="E295" t="s">
        <v>523</v>
      </c>
      <c r="F295">
        <v>2080</v>
      </c>
      <c r="G295">
        <v>2386</v>
      </c>
      <c r="H295">
        <v>2020</v>
      </c>
      <c r="I295">
        <v>2195.12</v>
      </c>
      <c r="J295">
        <v>0.92</v>
      </c>
      <c r="K295">
        <v>1160</v>
      </c>
      <c r="L295">
        <v>175.12</v>
      </c>
      <c r="M295">
        <v>203139.2</v>
      </c>
      <c r="N295">
        <v>0.0866930693069305</v>
      </c>
      <c r="O295">
        <v>1737</v>
      </c>
      <c r="P295">
        <v>1909.7544</v>
      </c>
      <c r="Q295">
        <v>2028</v>
      </c>
      <c r="R295">
        <v>0.87</v>
      </c>
      <c r="S295">
        <v>2326.9</v>
      </c>
      <c r="T295">
        <v>172.7544</v>
      </c>
      <c r="U295">
        <v>401982.21336</v>
      </c>
      <c r="V295">
        <v>1563</v>
      </c>
      <c r="W295">
        <v>1699.681416</v>
      </c>
      <c r="X295">
        <v>1724</v>
      </c>
      <c r="Y295">
        <v>0.89</v>
      </c>
      <c r="Z295" t="s">
        <v>780</v>
      </c>
      <c r="AA295">
        <v>136.681416</v>
      </c>
      <c r="AB295">
        <v>0</v>
      </c>
      <c r="AC295">
        <v>1250</v>
      </c>
      <c r="AD295">
        <v>1359.7451328</v>
      </c>
      <c r="AE295">
        <v>0.8</v>
      </c>
      <c r="AF295">
        <v>24</v>
      </c>
      <c r="AG295">
        <v>109.7451328</v>
      </c>
      <c r="AH295">
        <v>2633.8831872</v>
      </c>
      <c r="AI295" t="s">
        <v>780</v>
      </c>
    </row>
    <row r="296" spans="1:35">
      <c r="A296" t="s">
        <v>809</v>
      </c>
      <c r="B296" t="s">
        <v>782</v>
      </c>
      <c r="C296" s="1" t="s">
        <v>878</v>
      </c>
      <c r="D296" t="s">
        <v>879</v>
      </c>
      <c r="E296" t="s">
        <v>523</v>
      </c>
      <c r="F296">
        <v>1040</v>
      </c>
      <c r="G296">
        <v>1193</v>
      </c>
      <c r="H296">
        <v>1010</v>
      </c>
      <c r="I296">
        <v>1097.56</v>
      </c>
      <c r="J296">
        <v>0.92</v>
      </c>
      <c r="K296">
        <v>31</v>
      </c>
      <c r="L296">
        <v>87.5599999999999</v>
      </c>
      <c r="M296">
        <v>2714.36</v>
      </c>
      <c r="N296">
        <v>0.0866930693069305</v>
      </c>
      <c r="O296">
        <v>868.5</v>
      </c>
      <c r="P296">
        <v>954.8772</v>
      </c>
      <c r="Q296">
        <v>1014</v>
      </c>
      <c r="R296">
        <v>0.87</v>
      </c>
      <c r="S296">
        <v>33.7</v>
      </c>
      <c r="T296">
        <v>86.3771999999999</v>
      </c>
      <c r="U296">
        <v>2910.91164</v>
      </c>
      <c r="V296">
        <v>781.5</v>
      </c>
      <c r="W296">
        <v>849.840708</v>
      </c>
      <c r="X296">
        <v>862</v>
      </c>
      <c r="Y296">
        <v>0.89</v>
      </c>
      <c r="Z296" t="s">
        <v>780</v>
      </c>
      <c r="AA296">
        <v>68.3407079999999</v>
      </c>
      <c r="AB296">
        <v>0</v>
      </c>
      <c r="AC296">
        <v>625</v>
      </c>
      <c r="AD296">
        <v>679.8725664</v>
      </c>
      <c r="AE296">
        <v>0.8</v>
      </c>
      <c r="AF296" t="s">
        <v>780</v>
      </c>
      <c r="AG296">
        <v>54.8725664</v>
      </c>
      <c r="AH296">
        <v>0</v>
      </c>
      <c r="AI296" t="s">
        <v>780</v>
      </c>
    </row>
    <row r="297" spans="1:35">
      <c r="A297" t="s">
        <v>809</v>
      </c>
      <c r="B297" t="s">
        <v>782</v>
      </c>
      <c r="C297" s="1">
        <v>331501060</v>
      </c>
      <c r="D297" t="s">
        <v>525</v>
      </c>
      <c r="E297" t="s">
        <v>523</v>
      </c>
      <c r="F297">
        <v>3250</v>
      </c>
      <c r="G297">
        <v>4117</v>
      </c>
      <c r="H297">
        <v>3180</v>
      </c>
      <c r="I297">
        <v>3787.64</v>
      </c>
      <c r="J297">
        <v>0.92</v>
      </c>
      <c r="K297">
        <v>1</v>
      </c>
      <c r="L297">
        <v>607.64</v>
      </c>
      <c r="M297">
        <v>607.64</v>
      </c>
      <c r="N297">
        <v>0.191081761006289</v>
      </c>
      <c r="O297">
        <v>2735</v>
      </c>
      <c r="P297">
        <v>3295.2468</v>
      </c>
      <c r="Q297">
        <v>3499</v>
      </c>
      <c r="R297">
        <v>0.87</v>
      </c>
      <c r="S297" t="s">
        <v>780</v>
      </c>
      <c r="T297">
        <v>560.2468</v>
      </c>
      <c r="U297">
        <v>0</v>
      </c>
      <c r="V297">
        <v>2461</v>
      </c>
      <c r="W297">
        <v>2932.769652</v>
      </c>
      <c r="X297">
        <v>2975</v>
      </c>
      <c r="Y297">
        <v>0.89</v>
      </c>
      <c r="Z297" t="s">
        <v>780</v>
      </c>
      <c r="AA297">
        <v>471.769652</v>
      </c>
      <c r="AB297">
        <v>0</v>
      </c>
      <c r="AC297">
        <v>1969</v>
      </c>
      <c r="AD297">
        <v>2346.2157216</v>
      </c>
      <c r="AE297">
        <v>0.8</v>
      </c>
      <c r="AF297" t="s">
        <v>780</v>
      </c>
      <c r="AG297">
        <v>377.215721600001</v>
      </c>
      <c r="AH297">
        <v>0</v>
      </c>
      <c r="AI297" t="s">
        <v>780</v>
      </c>
    </row>
    <row r="298" spans="1:35">
      <c r="A298" t="s">
        <v>809</v>
      </c>
      <c r="B298" t="s">
        <v>785</v>
      </c>
      <c r="C298" s="1" t="s">
        <v>880</v>
      </c>
      <c r="D298" t="s">
        <v>881</v>
      </c>
      <c r="E298" t="s">
        <v>780</v>
      </c>
      <c r="F298">
        <v>149</v>
      </c>
      <c r="G298" t="s">
        <v>780</v>
      </c>
      <c r="H298">
        <v>145</v>
      </c>
      <c r="I298">
        <v>149</v>
      </c>
      <c r="J298">
        <v>1</v>
      </c>
      <c r="K298">
        <v>18</v>
      </c>
      <c r="L298">
        <v>4</v>
      </c>
      <c r="M298">
        <v>72</v>
      </c>
      <c r="N298">
        <v>0.0275862068965518</v>
      </c>
      <c r="O298">
        <v>124.7</v>
      </c>
      <c r="P298">
        <v>129.63</v>
      </c>
      <c r="Q298" t="s">
        <v>780</v>
      </c>
      <c r="R298">
        <v>0.87</v>
      </c>
      <c r="S298">
        <v>0</v>
      </c>
      <c r="T298">
        <v>4.92999999999999</v>
      </c>
      <c r="U298">
        <v>0</v>
      </c>
      <c r="V298">
        <v>112.23</v>
      </c>
      <c r="W298">
        <v>115.3707</v>
      </c>
      <c r="X298" t="s">
        <v>780</v>
      </c>
      <c r="Y298">
        <v>0.89</v>
      </c>
      <c r="Z298">
        <v>0</v>
      </c>
      <c r="AA298">
        <v>3.1407</v>
      </c>
      <c r="AB298">
        <v>0</v>
      </c>
      <c r="AC298">
        <v>89</v>
      </c>
      <c r="AD298">
        <v>92.29656</v>
      </c>
      <c r="AE298">
        <v>0.8</v>
      </c>
      <c r="AF298">
        <v>0</v>
      </c>
      <c r="AG298">
        <v>3.29656</v>
      </c>
      <c r="AH298">
        <v>0</v>
      </c>
      <c r="AI298" t="s">
        <v>780</v>
      </c>
    </row>
    <row r="299" spans="1:35">
      <c r="A299" t="s">
        <v>809</v>
      </c>
      <c r="B299" t="s">
        <v>782</v>
      </c>
      <c r="C299" s="1">
        <v>331504011</v>
      </c>
      <c r="D299" t="s">
        <v>528</v>
      </c>
      <c r="E299" t="s">
        <v>20</v>
      </c>
      <c r="F299">
        <v>1040</v>
      </c>
      <c r="G299">
        <v>1334</v>
      </c>
      <c r="H299">
        <v>1000</v>
      </c>
      <c r="I299">
        <v>1227.28</v>
      </c>
      <c r="J299">
        <v>0.92</v>
      </c>
      <c r="K299">
        <v>1</v>
      </c>
      <c r="L299">
        <v>227.28</v>
      </c>
      <c r="M299">
        <v>227.28</v>
      </c>
      <c r="N299">
        <v>0.22728</v>
      </c>
      <c r="O299">
        <v>845</v>
      </c>
      <c r="P299">
        <v>1067.7336</v>
      </c>
      <c r="Q299">
        <v>1134</v>
      </c>
      <c r="R299">
        <v>0.87</v>
      </c>
      <c r="S299">
        <v>4</v>
      </c>
      <c r="T299">
        <v>222.7336</v>
      </c>
      <c r="U299">
        <v>890.9344</v>
      </c>
      <c r="V299">
        <v>760</v>
      </c>
      <c r="W299">
        <v>950.282904</v>
      </c>
      <c r="X299">
        <v>964</v>
      </c>
      <c r="Y299">
        <v>0.89</v>
      </c>
      <c r="Z299" t="s">
        <v>780</v>
      </c>
      <c r="AA299">
        <v>190.282904</v>
      </c>
      <c r="AB299">
        <v>0</v>
      </c>
      <c r="AC299">
        <v>608</v>
      </c>
      <c r="AD299">
        <v>760.2263232</v>
      </c>
      <c r="AE299">
        <v>0.8</v>
      </c>
      <c r="AF299" t="s">
        <v>780</v>
      </c>
      <c r="AG299">
        <v>152.2263232</v>
      </c>
      <c r="AH299">
        <v>0</v>
      </c>
      <c r="AI299" t="s">
        <v>780</v>
      </c>
    </row>
    <row r="300" spans="1:35">
      <c r="A300" t="s">
        <v>809</v>
      </c>
      <c r="B300" t="s">
        <v>782</v>
      </c>
      <c r="C300" s="1">
        <v>331505001</v>
      </c>
      <c r="D300" t="s">
        <v>529</v>
      </c>
      <c r="E300" t="s">
        <v>20</v>
      </c>
      <c r="F300">
        <v>1170</v>
      </c>
      <c r="G300">
        <v>1470</v>
      </c>
      <c r="H300">
        <v>1120</v>
      </c>
      <c r="I300">
        <v>1352.4</v>
      </c>
      <c r="J300">
        <v>0.92</v>
      </c>
      <c r="K300">
        <v>152.5</v>
      </c>
      <c r="L300">
        <v>232.4</v>
      </c>
      <c r="M300">
        <v>35441</v>
      </c>
      <c r="N300">
        <v>0.2075</v>
      </c>
      <c r="O300">
        <v>930</v>
      </c>
      <c r="P300">
        <v>1176.588</v>
      </c>
      <c r="Q300">
        <v>1250</v>
      </c>
      <c r="R300">
        <v>0.87</v>
      </c>
      <c r="S300">
        <v>539.8</v>
      </c>
      <c r="T300">
        <v>246.588</v>
      </c>
      <c r="U300">
        <v>133108.2024</v>
      </c>
      <c r="V300">
        <v>837</v>
      </c>
      <c r="W300">
        <v>1047.16332</v>
      </c>
      <c r="X300">
        <v>1062</v>
      </c>
      <c r="Y300">
        <v>0.89</v>
      </c>
      <c r="Z300" t="s">
        <v>780</v>
      </c>
      <c r="AA300">
        <v>210.16332</v>
      </c>
      <c r="AB300">
        <v>0</v>
      </c>
      <c r="AC300">
        <v>668</v>
      </c>
      <c r="AD300">
        <v>837.730656</v>
      </c>
      <c r="AE300">
        <v>0.8</v>
      </c>
      <c r="AF300">
        <v>26</v>
      </c>
      <c r="AG300">
        <v>169.730656</v>
      </c>
      <c r="AH300">
        <v>4412.997056</v>
      </c>
      <c r="AI300" t="s">
        <v>780</v>
      </c>
    </row>
    <row r="301" spans="1:35">
      <c r="A301" t="s">
        <v>809</v>
      </c>
      <c r="B301" t="s">
        <v>782</v>
      </c>
      <c r="C301" s="1">
        <v>331505004</v>
      </c>
      <c r="D301" t="s">
        <v>530</v>
      </c>
      <c r="E301" t="s">
        <v>20</v>
      </c>
      <c r="F301">
        <v>1560</v>
      </c>
      <c r="G301">
        <v>2002</v>
      </c>
      <c r="H301">
        <v>1500</v>
      </c>
      <c r="I301">
        <v>1841.84</v>
      </c>
      <c r="J301">
        <v>0.92</v>
      </c>
      <c r="K301">
        <v>120</v>
      </c>
      <c r="L301">
        <v>341.84</v>
      </c>
      <c r="M301">
        <v>41020.8</v>
      </c>
      <c r="N301">
        <v>0.227893333333334</v>
      </c>
      <c r="O301">
        <v>1250</v>
      </c>
      <c r="P301">
        <v>1602.4008</v>
      </c>
      <c r="Q301">
        <v>1702</v>
      </c>
      <c r="R301">
        <v>0.87</v>
      </c>
      <c r="S301">
        <v>293.9</v>
      </c>
      <c r="T301">
        <v>352.4008</v>
      </c>
      <c r="U301">
        <v>103570.59512</v>
      </c>
      <c r="V301">
        <v>1125</v>
      </c>
      <c r="W301">
        <v>1426.136712</v>
      </c>
      <c r="X301">
        <v>1446</v>
      </c>
      <c r="Y301">
        <v>0.89</v>
      </c>
      <c r="Z301" t="s">
        <v>780</v>
      </c>
      <c r="AA301">
        <v>301.136712</v>
      </c>
      <c r="AB301">
        <v>0</v>
      </c>
      <c r="AC301">
        <v>900</v>
      </c>
      <c r="AD301">
        <v>1140.9093696</v>
      </c>
      <c r="AE301">
        <v>0.8</v>
      </c>
      <c r="AF301" t="s">
        <v>780</v>
      </c>
      <c r="AG301">
        <v>240.9093696</v>
      </c>
      <c r="AH301">
        <v>0</v>
      </c>
      <c r="AI301" t="s">
        <v>780</v>
      </c>
    </row>
    <row r="302" spans="1:35">
      <c r="A302" t="s">
        <v>809</v>
      </c>
      <c r="B302" t="s">
        <v>782</v>
      </c>
      <c r="C302" s="1" t="s">
        <v>882</v>
      </c>
      <c r="D302" t="s">
        <v>883</v>
      </c>
      <c r="E302" t="s">
        <v>20</v>
      </c>
      <c r="F302">
        <v>2028</v>
      </c>
      <c r="G302">
        <v>2602.6</v>
      </c>
      <c r="H302">
        <v>1950</v>
      </c>
      <c r="I302">
        <v>2394.392</v>
      </c>
      <c r="J302">
        <v>0.92</v>
      </c>
      <c r="K302">
        <v>1</v>
      </c>
      <c r="L302">
        <v>444.392</v>
      </c>
      <c r="M302">
        <v>444.392</v>
      </c>
      <c r="N302">
        <v>0.227893333333333</v>
      </c>
      <c r="O302">
        <v>1625</v>
      </c>
      <c r="P302">
        <v>2083.12104</v>
      </c>
      <c r="Q302">
        <v>2212.6</v>
      </c>
      <c r="R302">
        <v>0.87</v>
      </c>
      <c r="S302" t="s">
        <v>780</v>
      </c>
      <c r="T302">
        <v>458.12104</v>
      </c>
      <c r="U302">
        <v>0</v>
      </c>
      <c r="V302">
        <v>1462.5</v>
      </c>
      <c r="W302">
        <v>1853.9777256</v>
      </c>
      <c r="X302">
        <v>1879.8</v>
      </c>
      <c r="Y302">
        <v>0.89</v>
      </c>
      <c r="Z302" t="s">
        <v>780</v>
      </c>
      <c r="AA302">
        <v>391.4777256</v>
      </c>
      <c r="AB302">
        <v>0</v>
      </c>
      <c r="AC302">
        <v>1170</v>
      </c>
      <c r="AD302">
        <v>1483.18218048</v>
      </c>
      <c r="AE302">
        <v>0.8</v>
      </c>
      <c r="AF302" t="s">
        <v>780</v>
      </c>
      <c r="AG302">
        <v>313.18218048</v>
      </c>
      <c r="AH302">
        <v>0</v>
      </c>
      <c r="AI302" t="s">
        <v>780</v>
      </c>
    </row>
    <row r="303" spans="1:35">
      <c r="A303" t="s">
        <v>809</v>
      </c>
      <c r="B303" t="s">
        <v>779</v>
      </c>
      <c r="C303" s="1">
        <v>331505014</v>
      </c>
      <c r="D303" t="s">
        <v>88</v>
      </c>
      <c r="E303" t="s">
        <v>20</v>
      </c>
      <c r="F303">
        <v>2080</v>
      </c>
      <c r="G303">
        <v>2755</v>
      </c>
      <c r="H303">
        <v>2080</v>
      </c>
      <c r="I303">
        <v>2534.6</v>
      </c>
      <c r="J303">
        <v>0.92</v>
      </c>
      <c r="K303">
        <v>19.7615</v>
      </c>
      <c r="L303">
        <v>454.6</v>
      </c>
      <c r="M303">
        <v>8983.5779</v>
      </c>
      <c r="N303">
        <v>0.218557692307692</v>
      </c>
      <c r="O303">
        <v>1789</v>
      </c>
      <c r="P303">
        <v>2205.102</v>
      </c>
      <c r="Q303">
        <v>2342</v>
      </c>
      <c r="R303">
        <v>0.87</v>
      </c>
      <c r="S303">
        <v>34.8</v>
      </c>
      <c r="T303">
        <v>416.102</v>
      </c>
      <c r="U303">
        <v>14480.3496</v>
      </c>
      <c r="V303">
        <v>1610</v>
      </c>
      <c r="W303">
        <v>1962.54078</v>
      </c>
      <c r="X303">
        <v>1990</v>
      </c>
      <c r="Y303">
        <v>0.89</v>
      </c>
      <c r="Z303" t="s">
        <v>780</v>
      </c>
      <c r="AA303">
        <v>352.54078</v>
      </c>
      <c r="AB303">
        <v>0</v>
      </c>
      <c r="AC303">
        <v>1287</v>
      </c>
      <c r="AD303">
        <v>1570.032624</v>
      </c>
      <c r="AE303">
        <v>0.8</v>
      </c>
      <c r="AF303" t="s">
        <v>780</v>
      </c>
      <c r="AG303">
        <v>283.032624</v>
      </c>
      <c r="AH303">
        <v>0</v>
      </c>
      <c r="AI303" t="s">
        <v>780</v>
      </c>
    </row>
    <row r="304" spans="1:35">
      <c r="A304" t="s">
        <v>809</v>
      </c>
      <c r="B304" t="s">
        <v>782</v>
      </c>
      <c r="C304" s="1">
        <v>331505016</v>
      </c>
      <c r="D304" t="s">
        <v>532</v>
      </c>
      <c r="E304" t="s">
        <v>20</v>
      </c>
      <c r="F304">
        <v>2631</v>
      </c>
      <c r="G304">
        <v>3162</v>
      </c>
      <c r="H304">
        <v>2520</v>
      </c>
      <c r="I304">
        <v>2909.04</v>
      </c>
      <c r="J304">
        <v>0.92</v>
      </c>
      <c r="K304">
        <v>285.4937</v>
      </c>
      <c r="L304">
        <v>389.04</v>
      </c>
      <c r="M304">
        <v>111068.469048</v>
      </c>
      <c r="N304">
        <v>0.154380952380952</v>
      </c>
      <c r="O304">
        <v>2167</v>
      </c>
      <c r="P304">
        <v>2530.8648</v>
      </c>
      <c r="Q304">
        <v>2688</v>
      </c>
      <c r="R304">
        <v>0.87</v>
      </c>
      <c r="S304">
        <v>629.4</v>
      </c>
      <c r="T304">
        <v>363.8648</v>
      </c>
      <c r="U304">
        <v>229016.50512</v>
      </c>
      <c r="V304">
        <v>1950</v>
      </c>
      <c r="W304">
        <v>2252.469672</v>
      </c>
      <c r="X304">
        <v>2285</v>
      </c>
      <c r="Y304">
        <v>0.89</v>
      </c>
      <c r="Z304" t="s">
        <v>780</v>
      </c>
      <c r="AA304">
        <v>302.469672</v>
      </c>
      <c r="AB304">
        <v>0</v>
      </c>
      <c r="AC304">
        <v>1560</v>
      </c>
      <c r="AD304">
        <v>1801.9757376</v>
      </c>
      <c r="AE304">
        <v>0.8</v>
      </c>
      <c r="AF304" t="s">
        <v>780</v>
      </c>
      <c r="AG304">
        <v>241.9757376</v>
      </c>
      <c r="AH304">
        <v>0</v>
      </c>
      <c r="AI304" t="s">
        <v>780</v>
      </c>
    </row>
    <row r="305" spans="1:35">
      <c r="A305" t="s">
        <v>809</v>
      </c>
      <c r="B305" t="s">
        <v>782</v>
      </c>
      <c r="C305" s="1" t="s">
        <v>884</v>
      </c>
      <c r="D305" t="s">
        <v>885</v>
      </c>
      <c r="E305" t="s">
        <v>20</v>
      </c>
      <c r="F305">
        <v>3420.3</v>
      </c>
      <c r="G305">
        <v>4110.6</v>
      </c>
      <c r="H305">
        <v>3276</v>
      </c>
      <c r="I305">
        <v>3781.752</v>
      </c>
      <c r="J305">
        <v>0.92</v>
      </c>
      <c r="K305" t="s">
        <v>780</v>
      </c>
      <c r="L305">
        <v>505.752</v>
      </c>
      <c r="M305">
        <v>0</v>
      </c>
      <c r="N305">
        <v>0.154380952380953</v>
      </c>
      <c r="O305">
        <v>2817.1</v>
      </c>
      <c r="P305">
        <v>3290.12424</v>
      </c>
      <c r="Q305">
        <v>3494.4</v>
      </c>
      <c r="R305">
        <v>0.87</v>
      </c>
      <c r="S305">
        <v>818.22</v>
      </c>
      <c r="T305">
        <v>473.02424</v>
      </c>
      <c r="U305">
        <v>387037.8936528</v>
      </c>
      <c r="V305">
        <v>2535</v>
      </c>
      <c r="W305">
        <v>2928.2105736</v>
      </c>
      <c r="X305">
        <v>2970.5</v>
      </c>
      <c r="Y305">
        <v>0.89</v>
      </c>
      <c r="Z305" t="s">
        <v>780</v>
      </c>
      <c r="AA305">
        <v>393.2105736</v>
      </c>
      <c r="AB305">
        <v>0</v>
      </c>
      <c r="AC305">
        <v>2028</v>
      </c>
      <c r="AD305">
        <v>2342.56845888</v>
      </c>
      <c r="AE305">
        <v>0.8</v>
      </c>
      <c r="AF305" t="s">
        <v>780</v>
      </c>
      <c r="AG305">
        <v>314.56845888</v>
      </c>
      <c r="AH305">
        <v>0</v>
      </c>
      <c r="AI305" t="s">
        <v>780</v>
      </c>
    </row>
    <row r="306" spans="1:35">
      <c r="A306" t="s">
        <v>809</v>
      </c>
      <c r="B306" t="s">
        <v>782</v>
      </c>
      <c r="C306" s="1">
        <v>331505017</v>
      </c>
      <c r="D306" t="s">
        <v>533</v>
      </c>
      <c r="E306" t="s">
        <v>20</v>
      </c>
      <c r="F306">
        <v>2002</v>
      </c>
      <c r="G306">
        <v>2563</v>
      </c>
      <c r="H306">
        <v>1750</v>
      </c>
      <c r="I306">
        <v>2357.96</v>
      </c>
      <c r="J306">
        <v>0.92</v>
      </c>
      <c r="K306">
        <v>75.2</v>
      </c>
      <c r="L306">
        <v>607.96</v>
      </c>
      <c r="M306">
        <v>45718.592</v>
      </c>
      <c r="N306">
        <v>0.347405714285714</v>
      </c>
      <c r="O306">
        <v>1488</v>
      </c>
      <c r="P306">
        <v>2051.4252</v>
      </c>
      <c r="Q306">
        <v>2179</v>
      </c>
      <c r="R306">
        <v>0.87</v>
      </c>
      <c r="S306">
        <v>165.6</v>
      </c>
      <c r="T306">
        <v>563.4252</v>
      </c>
      <c r="U306">
        <v>93303.21312</v>
      </c>
      <c r="V306">
        <v>1338</v>
      </c>
      <c r="W306">
        <v>1825.768428</v>
      </c>
      <c r="X306">
        <v>1852</v>
      </c>
      <c r="Y306">
        <v>0.89</v>
      </c>
      <c r="Z306" t="s">
        <v>780</v>
      </c>
      <c r="AA306">
        <v>487.768428</v>
      </c>
      <c r="AB306">
        <v>0</v>
      </c>
      <c r="AC306">
        <v>1070</v>
      </c>
      <c r="AD306">
        <v>1460.6147424</v>
      </c>
      <c r="AE306">
        <v>0.8</v>
      </c>
      <c r="AF306">
        <v>2</v>
      </c>
      <c r="AG306">
        <v>390.6147424</v>
      </c>
      <c r="AH306">
        <v>781.2294848</v>
      </c>
      <c r="AI306" t="s">
        <v>780</v>
      </c>
    </row>
    <row r="307" spans="1:35">
      <c r="A307" t="s">
        <v>809</v>
      </c>
      <c r="B307" t="s">
        <v>782</v>
      </c>
      <c r="C307" s="1">
        <v>331505021</v>
      </c>
      <c r="D307" t="s">
        <v>534</v>
      </c>
      <c r="E307" t="s">
        <v>20</v>
      </c>
      <c r="F307">
        <v>1794</v>
      </c>
      <c r="G307">
        <v>2341</v>
      </c>
      <c r="H307">
        <v>1700</v>
      </c>
      <c r="I307">
        <v>2153.72</v>
      </c>
      <c r="J307">
        <v>0.92</v>
      </c>
      <c r="K307">
        <v>150.1</v>
      </c>
      <c r="L307">
        <v>453.72</v>
      </c>
      <c r="M307">
        <v>68103.372</v>
      </c>
      <c r="N307">
        <v>0.266894117647059</v>
      </c>
      <c r="O307">
        <v>1440</v>
      </c>
      <c r="P307">
        <v>1873.7364</v>
      </c>
      <c r="Q307">
        <v>1990</v>
      </c>
      <c r="R307">
        <v>0.87</v>
      </c>
      <c r="S307">
        <v>420.4</v>
      </c>
      <c r="T307">
        <v>433.7364</v>
      </c>
      <c r="U307">
        <v>182342.78256</v>
      </c>
      <c r="V307">
        <v>1296</v>
      </c>
      <c r="W307">
        <v>1667.625396</v>
      </c>
      <c r="X307">
        <v>1691</v>
      </c>
      <c r="Y307">
        <v>0.89</v>
      </c>
      <c r="Z307" t="s">
        <v>780</v>
      </c>
      <c r="AA307">
        <v>371.625396</v>
      </c>
      <c r="AB307">
        <v>0</v>
      </c>
      <c r="AC307">
        <v>1036</v>
      </c>
      <c r="AD307">
        <v>1334.1003168</v>
      </c>
      <c r="AE307">
        <v>0.8</v>
      </c>
      <c r="AF307">
        <v>1</v>
      </c>
      <c r="AG307">
        <v>298.1003168</v>
      </c>
      <c r="AH307">
        <v>298.1003168</v>
      </c>
      <c r="AI307" t="s">
        <v>780</v>
      </c>
    </row>
    <row r="308" spans="1:35">
      <c r="A308" t="s">
        <v>809</v>
      </c>
      <c r="B308" t="s">
        <v>782</v>
      </c>
      <c r="C308" s="1">
        <v>331506009</v>
      </c>
      <c r="D308" t="s">
        <v>535</v>
      </c>
      <c r="E308" t="s">
        <v>20</v>
      </c>
      <c r="F308">
        <v>1560</v>
      </c>
      <c r="G308">
        <v>1785</v>
      </c>
      <c r="H308">
        <v>1500</v>
      </c>
      <c r="I308">
        <v>1642.2</v>
      </c>
      <c r="J308">
        <v>0.92</v>
      </c>
      <c r="K308">
        <v>30.5</v>
      </c>
      <c r="L308">
        <v>142.2</v>
      </c>
      <c r="M308">
        <v>4337.1</v>
      </c>
      <c r="N308">
        <v>0.0948</v>
      </c>
      <c r="O308">
        <v>1250</v>
      </c>
      <c r="P308">
        <v>1428.714</v>
      </c>
      <c r="Q308">
        <v>1517</v>
      </c>
      <c r="R308">
        <v>0.87</v>
      </c>
      <c r="S308">
        <v>34</v>
      </c>
      <c r="T308">
        <v>178.714</v>
      </c>
      <c r="U308">
        <v>6076.276</v>
      </c>
      <c r="V308">
        <v>1125</v>
      </c>
      <c r="W308">
        <v>1271.55546</v>
      </c>
      <c r="X308">
        <v>1290</v>
      </c>
      <c r="Y308">
        <v>0.89</v>
      </c>
      <c r="Z308" t="s">
        <v>780</v>
      </c>
      <c r="AA308">
        <v>146.55546</v>
      </c>
      <c r="AB308">
        <v>0</v>
      </c>
      <c r="AC308">
        <v>900</v>
      </c>
      <c r="AD308">
        <v>1017.244368</v>
      </c>
      <c r="AE308">
        <v>0.8</v>
      </c>
      <c r="AF308" t="s">
        <v>780</v>
      </c>
      <c r="AG308">
        <v>117.244368</v>
      </c>
      <c r="AH308">
        <v>0</v>
      </c>
      <c r="AI308" t="s">
        <v>780</v>
      </c>
    </row>
    <row r="309" spans="1:35">
      <c r="A309" t="s">
        <v>809</v>
      </c>
      <c r="B309" t="s">
        <v>782</v>
      </c>
      <c r="C309" s="1">
        <v>331506012</v>
      </c>
      <c r="D309" t="s">
        <v>537</v>
      </c>
      <c r="E309" t="s">
        <v>20</v>
      </c>
      <c r="F309">
        <v>2826</v>
      </c>
      <c r="G309">
        <v>3576</v>
      </c>
      <c r="H309">
        <v>2500</v>
      </c>
      <c r="I309">
        <v>3289.92</v>
      </c>
      <c r="J309">
        <v>0.92</v>
      </c>
      <c r="K309">
        <v>25.7</v>
      </c>
      <c r="L309">
        <v>789.92</v>
      </c>
      <c r="M309">
        <v>20300.944</v>
      </c>
      <c r="N309">
        <v>0.315968</v>
      </c>
      <c r="O309">
        <v>2125</v>
      </c>
      <c r="P309">
        <v>2862.2304</v>
      </c>
      <c r="Q309">
        <v>3040</v>
      </c>
      <c r="R309">
        <v>0.87</v>
      </c>
      <c r="S309">
        <v>5</v>
      </c>
      <c r="T309">
        <v>737.2304</v>
      </c>
      <c r="U309">
        <v>3686.152</v>
      </c>
      <c r="V309">
        <v>1912</v>
      </c>
      <c r="W309">
        <v>2547.385056</v>
      </c>
      <c r="X309">
        <v>2584</v>
      </c>
      <c r="Y309">
        <v>0.89</v>
      </c>
      <c r="Z309" t="s">
        <v>780</v>
      </c>
      <c r="AA309">
        <v>635.385056</v>
      </c>
      <c r="AB309">
        <v>0</v>
      </c>
      <c r="AC309">
        <v>1529</v>
      </c>
      <c r="AD309">
        <v>2037.9080448</v>
      </c>
      <c r="AE309">
        <v>0.8</v>
      </c>
      <c r="AF309" t="s">
        <v>780</v>
      </c>
      <c r="AG309">
        <v>508.9080448</v>
      </c>
      <c r="AH309">
        <v>0</v>
      </c>
      <c r="AI309" t="s">
        <v>780</v>
      </c>
    </row>
    <row r="310" spans="1:35">
      <c r="A310" t="s">
        <v>809</v>
      </c>
      <c r="B310" t="s">
        <v>782</v>
      </c>
      <c r="C310" s="1">
        <v>331506019</v>
      </c>
      <c r="D310" t="s">
        <v>538</v>
      </c>
      <c r="E310" t="s">
        <v>20</v>
      </c>
      <c r="F310">
        <v>1716</v>
      </c>
      <c r="G310">
        <v>1849</v>
      </c>
      <c r="H310">
        <v>1500</v>
      </c>
      <c r="I310">
        <v>1701.08</v>
      </c>
      <c r="J310">
        <v>0.92</v>
      </c>
      <c r="K310">
        <v>109</v>
      </c>
      <c r="L310">
        <v>201.08</v>
      </c>
      <c r="M310">
        <v>21917.72</v>
      </c>
      <c r="N310">
        <v>0.134053333333333</v>
      </c>
      <c r="O310">
        <v>1250</v>
      </c>
      <c r="P310">
        <v>1479.9396</v>
      </c>
      <c r="Q310">
        <v>1572</v>
      </c>
      <c r="R310">
        <v>0.87</v>
      </c>
      <c r="S310">
        <v>132.2</v>
      </c>
      <c r="T310">
        <v>229.9396</v>
      </c>
      <c r="U310">
        <v>30398.01512</v>
      </c>
      <c r="V310">
        <v>1125</v>
      </c>
      <c r="W310">
        <v>1317.146244</v>
      </c>
      <c r="X310">
        <v>1336</v>
      </c>
      <c r="Y310">
        <v>0.89</v>
      </c>
      <c r="Z310" t="s">
        <v>780</v>
      </c>
      <c r="AA310">
        <v>192.146244</v>
      </c>
      <c r="AB310">
        <v>0</v>
      </c>
      <c r="AC310">
        <v>900</v>
      </c>
      <c r="AD310">
        <v>1053.7169952</v>
      </c>
      <c r="AE310">
        <v>0.8</v>
      </c>
      <c r="AF310">
        <v>0.5</v>
      </c>
      <c r="AG310">
        <v>153.7169952</v>
      </c>
      <c r="AH310">
        <v>76.8584976000001</v>
      </c>
      <c r="AI310" t="s">
        <v>780</v>
      </c>
    </row>
    <row r="311" spans="1:35">
      <c r="A311" t="s">
        <v>809</v>
      </c>
      <c r="B311" t="s">
        <v>782</v>
      </c>
      <c r="C311" s="1" t="s">
        <v>886</v>
      </c>
      <c r="D311" t="s">
        <v>887</v>
      </c>
      <c r="E311" t="s">
        <v>20</v>
      </c>
      <c r="F311">
        <v>1887.6</v>
      </c>
      <c r="G311">
        <v>2033.9</v>
      </c>
      <c r="H311">
        <v>1650</v>
      </c>
      <c r="I311">
        <v>1871.188</v>
      </c>
      <c r="J311">
        <v>0.92</v>
      </c>
      <c r="K311">
        <v>34</v>
      </c>
      <c r="L311">
        <v>221.188</v>
      </c>
      <c r="M311">
        <v>7520.392</v>
      </c>
      <c r="N311">
        <v>0.134053333333333</v>
      </c>
      <c r="O311">
        <v>1375</v>
      </c>
      <c r="P311">
        <v>1627.93356</v>
      </c>
      <c r="Q311">
        <v>1729.2</v>
      </c>
      <c r="R311">
        <v>0.87</v>
      </c>
      <c r="S311" t="s">
        <v>780</v>
      </c>
      <c r="T311">
        <v>252.93356</v>
      </c>
      <c r="U311">
        <v>0</v>
      </c>
      <c r="V311">
        <v>1237.5</v>
      </c>
      <c r="W311">
        <v>1448.8608684</v>
      </c>
      <c r="X311">
        <v>1469.6</v>
      </c>
      <c r="Y311">
        <v>0.89</v>
      </c>
      <c r="Z311" t="s">
        <v>780</v>
      </c>
      <c r="AA311">
        <v>211.3608684</v>
      </c>
      <c r="AB311">
        <v>0</v>
      </c>
      <c r="AC311">
        <v>990</v>
      </c>
      <c r="AD311">
        <v>1159.08869472</v>
      </c>
      <c r="AE311">
        <v>0.8</v>
      </c>
      <c r="AF311" t="s">
        <v>780</v>
      </c>
      <c r="AG311">
        <v>169.08869472</v>
      </c>
      <c r="AH311">
        <v>0</v>
      </c>
      <c r="AI311" t="s">
        <v>780</v>
      </c>
    </row>
    <row r="312" spans="1:35">
      <c r="A312" t="s">
        <v>809</v>
      </c>
      <c r="B312" t="s">
        <v>785</v>
      </c>
      <c r="C312" s="1">
        <v>331506020</v>
      </c>
      <c r="D312" t="s">
        <v>614</v>
      </c>
      <c r="E312" t="s">
        <v>616</v>
      </c>
      <c r="F312">
        <v>1943</v>
      </c>
      <c r="G312" t="s">
        <v>780</v>
      </c>
      <c r="H312">
        <v>1840</v>
      </c>
      <c r="I312">
        <v>1920</v>
      </c>
      <c r="J312">
        <v>0.98816263510036</v>
      </c>
      <c r="K312">
        <v>273.7</v>
      </c>
      <c r="L312">
        <v>80</v>
      </c>
      <c r="M312">
        <v>21896</v>
      </c>
      <c r="N312">
        <v>0.0434782608695652</v>
      </c>
      <c r="O312">
        <v>1560</v>
      </c>
      <c r="P312">
        <v>1670.4</v>
      </c>
      <c r="Q312" t="s">
        <v>780</v>
      </c>
      <c r="R312">
        <v>0.87</v>
      </c>
      <c r="S312">
        <v>339.6</v>
      </c>
      <c r="T312">
        <v>110.4</v>
      </c>
      <c r="U312">
        <v>37491.84</v>
      </c>
      <c r="V312">
        <v>1404</v>
      </c>
      <c r="W312">
        <v>1486.656</v>
      </c>
      <c r="X312" t="s">
        <v>780</v>
      </c>
      <c r="Y312">
        <v>0.89</v>
      </c>
      <c r="Z312" t="s">
        <v>780</v>
      </c>
      <c r="AA312">
        <v>82.6560000000002</v>
      </c>
      <c r="AB312">
        <v>0</v>
      </c>
      <c r="AC312">
        <v>1123</v>
      </c>
      <c r="AD312">
        <v>1189.3248</v>
      </c>
      <c r="AE312">
        <v>0.8</v>
      </c>
      <c r="AF312">
        <v>1</v>
      </c>
      <c r="AG312">
        <v>66.3248000000001</v>
      </c>
      <c r="AH312">
        <v>66.3248000000001</v>
      </c>
      <c r="AI312" t="s">
        <v>780</v>
      </c>
    </row>
    <row r="313" spans="1:35">
      <c r="A313" t="s">
        <v>809</v>
      </c>
      <c r="B313" t="s">
        <v>782</v>
      </c>
      <c r="C313" s="1">
        <v>331508001</v>
      </c>
      <c r="D313" t="s">
        <v>540</v>
      </c>
      <c r="E313" t="s">
        <v>20</v>
      </c>
      <c r="F313">
        <v>1287</v>
      </c>
      <c r="G313">
        <v>1674</v>
      </c>
      <c r="H313">
        <v>1120</v>
      </c>
      <c r="I313">
        <v>1540.08</v>
      </c>
      <c r="J313">
        <v>0.92</v>
      </c>
      <c r="K313">
        <v>2.5</v>
      </c>
      <c r="L313">
        <v>420.08</v>
      </c>
      <c r="M313">
        <v>1050.2</v>
      </c>
      <c r="N313">
        <v>0.375071428571429</v>
      </c>
      <c r="O313">
        <v>930</v>
      </c>
      <c r="P313">
        <v>1339.8696</v>
      </c>
      <c r="Q313">
        <v>1423</v>
      </c>
      <c r="R313">
        <v>0.87</v>
      </c>
      <c r="S313">
        <v>7</v>
      </c>
      <c r="T313">
        <v>409.8696</v>
      </c>
      <c r="U313">
        <v>2869.0872</v>
      </c>
      <c r="V313">
        <v>837</v>
      </c>
      <c r="W313">
        <v>1192.483944</v>
      </c>
      <c r="X313">
        <v>1209</v>
      </c>
      <c r="Y313">
        <v>0.89</v>
      </c>
      <c r="Z313" t="s">
        <v>780</v>
      </c>
      <c r="AA313">
        <v>355.483944</v>
      </c>
      <c r="AB313">
        <v>0</v>
      </c>
      <c r="AC313">
        <v>668</v>
      </c>
      <c r="AD313">
        <v>953.9871552</v>
      </c>
      <c r="AE313">
        <v>0.8</v>
      </c>
      <c r="AF313">
        <v>7</v>
      </c>
      <c r="AG313">
        <v>285.9871552</v>
      </c>
      <c r="AH313">
        <v>2001.9100864</v>
      </c>
      <c r="AI313" t="s">
        <v>780</v>
      </c>
    </row>
    <row r="314" spans="1:35">
      <c r="A314" t="s">
        <v>809</v>
      </c>
      <c r="B314" t="s">
        <v>782</v>
      </c>
      <c r="C314" s="1">
        <v>331508003</v>
      </c>
      <c r="D314" t="s">
        <v>541</v>
      </c>
      <c r="E314" t="s">
        <v>20</v>
      </c>
      <c r="F314">
        <v>1170</v>
      </c>
      <c r="G314">
        <v>1634</v>
      </c>
      <c r="H314">
        <v>1120</v>
      </c>
      <c r="I314">
        <v>1503.28</v>
      </c>
      <c r="J314">
        <v>0.92</v>
      </c>
      <c r="K314" t="s">
        <v>780</v>
      </c>
      <c r="L314">
        <v>383.28</v>
      </c>
      <c r="M314">
        <v>0</v>
      </c>
      <c r="N314">
        <v>0.342214285714286</v>
      </c>
      <c r="O314">
        <v>952</v>
      </c>
      <c r="P314">
        <v>1307.8536</v>
      </c>
      <c r="Q314">
        <v>1389</v>
      </c>
      <c r="R314">
        <v>0.87</v>
      </c>
      <c r="S314">
        <v>1</v>
      </c>
      <c r="T314">
        <v>355.8536</v>
      </c>
      <c r="U314">
        <v>355.8536</v>
      </c>
      <c r="V314">
        <v>856</v>
      </c>
      <c r="W314">
        <v>1163.989704</v>
      </c>
      <c r="X314">
        <v>1181</v>
      </c>
      <c r="Y314">
        <v>0.89</v>
      </c>
      <c r="Z314" t="s">
        <v>780</v>
      </c>
      <c r="AA314">
        <v>307.989704</v>
      </c>
      <c r="AB314">
        <v>0</v>
      </c>
      <c r="AC314">
        <v>684</v>
      </c>
      <c r="AD314">
        <v>931.1917632</v>
      </c>
      <c r="AE314">
        <v>0.8</v>
      </c>
      <c r="AF314" t="s">
        <v>780</v>
      </c>
      <c r="AG314">
        <v>247.1917632</v>
      </c>
      <c r="AH314">
        <v>0</v>
      </c>
      <c r="AI314" t="s">
        <v>780</v>
      </c>
    </row>
    <row r="315" spans="1:35">
      <c r="A315" t="s">
        <v>809</v>
      </c>
      <c r="B315" t="s">
        <v>782</v>
      </c>
      <c r="C315" s="1">
        <v>331509005</v>
      </c>
      <c r="D315" t="s">
        <v>542</v>
      </c>
      <c r="E315" t="s">
        <v>20</v>
      </c>
      <c r="F315">
        <v>747</v>
      </c>
      <c r="G315">
        <v>896</v>
      </c>
      <c r="H315">
        <v>712</v>
      </c>
      <c r="I315">
        <v>824.32</v>
      </c>
      <c r="J315">
        <v>0.92</v>
      </c>
      <c r="K315">
        <v>42.4</v>
      </c>
      <c r="L315">
        <v>112.32</v>
      </c>
      <c r="M315">
        <v>4762.368</v>
      </c>
      <c r="N315">
        <v>0.157752808988764</v>
      </c>
      <c r="O315">
        <v>612</v>
      </c>
      <c r="P315">
        <v>717.1584</v>
      </c>
      <c r="Q315">
        <v>762</v>
      </c>
      <c r="R315">
        <v>0.87</v>
      </c>
      <c r="S315">
        <v>11.8</v>
      </c>
      <c r="T315">
        <v>105.1584</v>
      </c>
      <c r="U315">
        <v>1240.86912</v>
      </c>
      <c r="V315">
        <v>551</v>
      </c>
      <c r="W315">
        <v>638.270976</v>
      </c>
      <c r="X315">
        <v>647</v>
      </c>
      <c r="Y315">
        <v>0.89</v>
      </c>
      <c r="Z315" t="s">
        <v>780</v>
      </c>
      <c r="AA315">
        <v>87.270976</v>
      </c>
      <c r="AB315">
        <v>0</v>
      </c>
      <c r="AC315">
        <v>440</v>
      </c>
      <c r="AD315">
        <v>510.6167808</v>
      </c>
      <c r="AE315">
        <v>0.8</v>
      </c>
      <c r="AF315" t="s">
        <v>780</v>
      </c>
      <c r="AG315">
        <v>70.6167808</v>
      </c>
      <c r="AH315">
        <v>0</v>
      </c>
      <c r="AI315" t="s">
        <v>780</v>
      </c>
    </row>
    <row r="316" spans="1:35">
      <c r="A316" t="s">
        <v>809</v>
      </c>
      <c r="B316" t="s">
        <v>782</v>
      </c>
      <c r="C316" s="1">
        <v>331521020</v>
      </c>
      <c r="D316" t="s">
        <v>543</v>
      </c>
      <c r="E316" t="s">
        <v>20</v>
      </c>
      <c r="F316">
        <v>897</v>
      </c>
      <c r="G316">
        <v>1095</v>
      </c>
      <c r="H316">
        <v>845</v>
      </c>
      <c r="I316">
        <v>1007.4</v>
      </c>
      <c r="J316">
        <v>0.92</v>
      </c>
      <c r="K316" t="s">
        <v>780</v>
      </c>
      <c r="L316">
        <v>162.4</v>
      </c>
      <c r="M316">
        <v>0</v>
      </c>
      <c r="N316">
        <v>0.192189349112426</v>
      </c>
      <c r="O316">
        <v>727</v>
      </c>
      <c r="P316">
        <v>876.438</v>
      </c>
      <c r="Q316">
        <v>931</v>
      </c>
      <c r="R316">
        <v>0.87</v>
      </c>
      <c r="S316">
        <v>2</v>
      </c>
      <c r="T316">
        <v>149.438</v>
      </c>
      <c r="U316">
        <v>298.876</v>
      </c>
      <c r="V316">
        <v>654</v>
      </c>
      <c r="W316">
        <v>780.02982</v>
      </c>
      <c r="X316">
        <v>791</v>
      </c>
      <c r="Y316">
        <v>0.89</v>
      </c>
      <c r="Z316" t="s">
        <v>780</v>
      </c>
      <c r="AA316">
        <v>126.02982</v>
      </c>
      <c r="AB316">
        <v>0</v>
      </c>
      <c r="AC316">
        <v>523</v>
      </c>
      <c r="AD316">
        <v>624.023856</v>
      </c>
      <c r="AE316">
        <v>0.8</v>
      </c>
      <c r="AF316" t="s">
        <v>780</v>
      </c>
      <c r="AG316">
        <v>101.023856</v>
      </c>
      <c r="AH316">
        <v>0</v>
      </c>
      <c r="AI316" t="s">
        <v>780</v>
      </c>
    </row>
    <row r="317" spans="1:35">
      <c r="A317" t="s">
        <v>809</v>
      </c>
      <c r="B317" t="s">
        <v>782</v>
      </c>
      <c r="C317" s="1">
        <v>331601001</v>
      </c>
      <c r="D317" t="s">
        <v>544</v>
      </c>
      <c r="E317" t="s">
        <v>20</v>
      </c>
      <c r="F317">
        <v>119</v>
      </c>
      <c r="G317">
        <v>139</v>
      </c>
      <c r="H317">
        <v>119</v>
      </c>
      <c r="I317">
        <v>127.88</v>
      </c>
      <c r="J317">
        <v>0.92</v>
      </c>
      <c r="K317">
        <v>58</v>
      </c>
      <c r="L317">
        <v>8.88000000000001</v>
      </c>
      <c r="M317">
        <v>515.040000000001</v>
      </c>
      <c r="N317">
        <v>0.0746218487394958</v>
      </c>
      <c r="O317">
        <v>102</v>
      </c>
      <c r="P317">
        <v>111.2556</v>
      </c>
      <c r="Q317">
        <v>118</v>
      </c>
      <c r="R317">
        <v>0.87</v>
      </c>
      <c r="S317">
        <v>89</v>
      </c>
      <c r="T317">
        <v>9.2556</v>
      </c>
      <c r="U317">
        <v>823.7484</v>
      </c>
      <c r="V317">
        <v>92</v>
      </c>
      <c r="W317">
        <v>99.017484</v>
      </c>
      <c r="X317">
        <v>100</v>
      </c>
      <c r="Y317">
        <v>0.89</v>
      </c>
      <c r="Z317" t="s">
        <v>780</v>
      </c>
      <c r="AA317">
        <v>7.017484</v>
      </c>
      <c r="AB317">
        <v>0</v>
      </c>
      <c r="AC317">
        <v>73</v>
      </c>
      <c r="AD317">
        <v>79.2139872</v>
      </c>
      <c r="AE317">
        <v>0.8</v>
      </c>
      <c r="AF317" t="s">
        <v>780</v>
      </c>
      <c r="AG317">
        <v>6.21398720000001</v>
      </c>
      <c r="AH317">
        <v>0</v>
      </c>
      <c r="AI317" t="s">
        <v>780</v>
      </c>
    </row>
    <row r="318" spans="1:35">
      <c r="A318" t="s">
        <v>809</v>
      </c>
      <c r="B318" t="s">
        <v>782</v>
      </c>
      <c r="C318" s="1" t="s">
        <v>888</v>
      </c>
      <c r="D318" t="s">
        <v>889</v>
      </c>
      <c r="E318" t="s">
        <v>20</v>
      </c>
      <c r="F318">
        <v>178.5</v>
      </c>
      <c r="G318">
        <v>208.5</v>
      </c>
      <c r="H318">
        <v>178.5</v>
      </c>
      <c r="I318">
        <v>191.82</v>
      </c>
      <c r="J318">
        <v>0.92</v>
      </c>
      <c r="K318">
        <v>229</v>
      </c>
      <c r="L318">
        <v>13.32</v>
      </c>
      <c r="M318">
        <v>3050.28</v>
      </c>
      <c r="N318">
        <v>0.0746218487394958</v>
      </c>
      <c r="O318">
        <v>153</v>
      </c>
      <c r="P318">
        <v>166.8834</v>
      </c>
      <c r="Q318">
        <v>177</v>
      </c>
      <c r="R318">
        <v>0.87</v>
      </c>
      <c r="S318" t="s">
        <v>780</v>
      </c>
      <c r="T318">
        <v>13.8834</v>
      </c>
      <c r="U318">
        <v>0</v>
      </c>
      <c r="V318">
        <v>138</v>
      </c>
      <c r="W318">
        <v>148.526226</v>
      </c>
      <c r="X318">
        <v>150</v>
      </c>
      <c r="Y318">
        <v>0.89</v>
      </c>
      <c r="Z318" t="s">
        <v>780</v>
      </c>
      <c r="AA318">
        <v>10.526226</v>
      </c>
      <c r="AB318">
        <v>0</v>
      </c>
      <c r="AC318">
        <v>109.5</v>
      </c>
      <c r="AD318">
        <v>118.8209808</v>
      </c>
      <c r="AE318">
        <v>0.8</v>
      </c>
      <c r="AF318" t="s">
        <v>780</v>
      </c>
      <c r="AG318">
        <v>9.3209808</v>
      </c>
      <c r="AH318">
        <v>0</v>
      </c>
      <c r="AI318" t="s">
        <v>780</v>
      </c>
    </row>
    <row r="319" spans="1:35">
      <c r="A319" t="s">
        <v>809</v>
      </c>
      <c r="B319" t="s">
        <v>782</v>
      </c>
      <c r="C319" s="1">
        <v>331601002</v>
      </c>
      <c r="D319" t="s">
        <v>546</v>
      </c>
      <c r="E319" t="s">
        <v>245</v>
      </c>
      <c r="F319">
        <v>598</v>
      </c>
      <c r="G319">
        <v>789</v>
      </c>
      <c r="H319">
        <v>562</v>
      </c>
      <c r="I319">
        <v>725.88</v>
      </c>
      <c r="J319">
        <v>0.92</v>
      </c>
      <c r="K319">
        <v>2541.4</v>
      </c>
      <c r="L319">
        <v>163.88</v>
      </c>
      <c r="M319">
        <v>416484.632</v>
      </c>
      <c r="N319">
        <v>0.291601423487545</v>
      </c>
      <c r="O319">
        <v>483</v>
      </c>
      <c r="P319">
        <v>631.5156</v>
      </c>
      <c r="Q319">
        <v>671</v>
      </c>
      <c r="R319">
        <v>0.87</v>
      </c>
      <c r="S319">
        <v>1055.1</v>
      </c>
      <c r="T319">
        <v>148.5156</v>
      </c>
      <c r="U319">
        <v>156698.80956</v>
      </c>
      <c r="V319">
        <v>435</v>
      </c>
      <c r="W319">
        <v>562.048884</v>
      </c>
      <c r="X319">
        <v>570</v>
      </c>
      <c r="Y319">
        <v>0.89</v>
      </c>
      <c r="Z319" t="s">
        <v>780</v>
      </c>
      <c r="AA319">
        <v>127.048884</v>
      </c>
      <c r="AB319">
        <v>0</v>
      </c>
      <c r="AC319">
        <v>348</v>
      </c>
      <c r="AD319">
        <v>449.6391072</v>
      </c>
      <c r="AE319">
        <v>0.8</v>
      </c>
      <c r="AF319">
        <v>4</v>
      </c>
      <c r="AG319">
        <v>101.6391072</v>
      </c>
      <c r="AH319">
        <v>406.5564288</v>
      </c>
      <c r="AI319" t="s">
        <v>780</v>
      </c>
    </row>
    <row r="320" spans="1:35">
      <c r="A320" t="s">
        <v>809</v>
      </c>
      <c r="B320" t="s">
        <v>782</v>
      </c>
      <c r="C320" s="1">
        <v>331602006</v>
      </c>
      <c r="D320" t="s">
        <v>549</v>
      </c>
      <c r="E320" t="s">
        <v>20</v>
      </c>
      <c r="F320">
        <v>897</v>
      </c>
      <c r="G320">
        <v>1095</v>
      </c>
      <c r="H320">
        <v>845</v>
      </c>
      <c r="I320">
        <v>1007.4</v>
      </c>
      <c r="J320">
        <v>0.92</v>
      </c>
      <c r="K320">
        <v>8</v>
      </c>
      <c r="L320">
        <v>162.4</v>
      </c>
      <c r="M320">
        <v>1299.2</v>
      </c>
      <c r="N320">
        <v>0.192189349112426</v>
      </c>
      <c r="O320">
        <v>727</v>
      </c>
      <c r="P320">
        <v>876.438</v>
      </c>
      <c r="Q320">
        <v>931</v>
      </c>
      <c r="R320">
        <v>0.87</v>
      </c>
      <c r="S320">
        <v>147.4</v>
      </c>
      <c r="T320">
        <v>149.438</v>
      </c>
      <c r="U320">
        <v>22027.1612</v>
      </c>
      <c r="V320">
        <v>654</v>
      </c>
      <c r="W320">
        <v>780.02982</v>
      </c>
      <c r="X320">
        <v>791</v>
      </c>
      <c r="Y320">
        <v>0.89</v>
      </c>
      <c r="Z320" t="s">
        <v>780</v>
      </c>
      <c r="AA320">
        <v>126.02982</v>
      </c>
      <c r="AB320">
        <v>0</v>
      </c>
      <c r="AC320">
        <v>523</v>
      </c>
      <c r="AD320">
        <v>624.023856</v>
      </c>
      <c r="AE320">
        <v>0.8</v>
      </c>
      <c r="AF320">
        <v>11</v>
      </c>
      <c r="AG320">
        <v>101.023856</v>
      </c>
      <c r="AH320">
        <v>1111.262416</v>
      </c>
      <c r="AI320" t="s">
        <v>780</v>
      </c>
    </row>
    <row r="321" spans="1:35">
      <c r="A321" t="s">
        <v>809</v>
      </c>
      <c r="B321" t="s">
        <v>782</v>
      </c>
      <c r="C321" s="1" t="s">
        <v>890</v>
      </c>
      <c r="D321" t="s">
        <v>891</v>
      </c>
      <c r="E321" t="s">
        <v>20</v>
      </c>
      <c r="F321">
        <v>1166.1</v>
      </c>
      <c r="G321">
        <v>1423.5</v>
      </c>
      <c r="H321">
        <v>1098.5</v>
      </c>
      <c r="I321">
        <v>1309.62</v>
      </c>
      <c r="J321">
        <v>0.92</v>
      </c>
      <c r="K321">
        <v>1</v>
      </c>
      <c r="L321">
        <v>211.12</v>
      </c>
      <c r="M321">
        <v>211.12</v>
      </c>
      <c r="N321">
        <v>0.192189349112426</v>
      </c>
      <c r="O321">
        <v>945.1</v>
      </c>
      <c r="P321">
        <v>1139.3694</v>
      </c>
      <c r="Q321">
        <v>1210.3</v>
      </c>
      <c r="R321">
        <v>0.87</v>
      </c>
      <c r="S321" t="s">
        <v>780</v>
      </c>
      <c r="T321">
        <v>194.2694</v>
      </c>
      <c r="U321">
        <v>0</v>
      </c>
      <c r="V321">
        <v>850.2</v>
      </c>
      <c r="W321">
        <v>1014.038766</v>
      </c>
      <c r="X321">
        <v>1028.3</v>
      </c>
      <c r="Y321">
        <v>0.89</v>
      </c>
      <c r="Z321" t="s">
        <v>780</v>
      </c>
      <c r="AA321">
        <v>163.838766</v>
      </c>
      <c r="AB321">
        <v>0</v>
      </c>
      <c r="AC321">
        <v>679.9</v>
      </c>
      <c r="AD321">
        <v>811.2310128</v>
      </c>
      <c r="AE321">
        <v>0.8</v>
      </c>
      <c r="AF321" t="s">
        <v>780</v>
      </c>
      <c r="AG321">
        <v>131.3310128</v>
      </c>
      <c r="AH321">
        <v>0</v>
      </c>
      <c r="AI321" t="s">
        <v>780</v>
      </c>
    </row>
    <row r="322" spans="1:35">
      <c r="A322" t="s">
        <v>809</v>
      </c>
      <c r="B322" t="s">
        <v>782</v>
      </c>
      <c r="C322" s="1">
        <v>331602007</v>
      </c>
      <c r="D322" t="s">
        <v>552</v>
      </c>
      <c r="E322" t="s">
        <v>20</v>
      </c>
      <c r="F322">
        <v>598</v>
      </c>
      <c r="G322">
        <v>738</v>
      </c>
      <c r="H322">
        <v>565</v>
      </c>
      <c r="I322">
        <v>678.96</v>
      </c>
      <c r="J322">
        <v>0.92</v>
      </c>
      <c r="K322">
        <v>53</v>
      </c>
      <c r="L322">
        <v>113.96</v>
      </c>
      <c r="M322">
        <v>6039.88</v>
      </c>
      <c r="N322">
        <v>0.201699115044248</v>
      </c>
      <c r="O322">
        <v>486</v>
      </c>
      <c r="P322">
        <v>590.6952</v>
      </c>
      <c r="Q322">
        <v>627</v>
      </c>
      <c r="R322">
        <v>0.87</v>
      </c>
      <c r="S322">
        <v>279.7</v>
      </c>
      <c r="T322">
        <v>104.6952</v>
      </c>
      <c r="U322">
        <v>29283.24744</v>
      </c>
      <c r="V322">
        <v>437</v>
      </c>
      <c r="W322">
        <v>525.718728</v>
      </c>
      <c r="X322">
        <v>533</v>
      </c>
      <c r="Y322">
        <v>0.89</v>
      </c>
      <c r="Z322" t="s">
        <v>780</v>
      </c>
      <c r="AA322">
        <v>88.7187280000001</v>
      </c>
      <c r="AB322">
        <v>0</v>
      </c>
      <c r="AC322">
        <v>350</v>
      </c>
      <c r="AD322">
        <v>420.5749824</v>
      </c>
      <c r="AE322">
        <v>0.8</v>
      </c>
      <c r="AF322">
        <v>2</v>
      </c>
      <c r="AG322">
        <v>70.5749824000001</v>
      </c>
      <c r="AH322">
        <v>141.1499648</v>
      </c>
      <c r="AI322" t="s">
        <v>780</v>
      </c>
    </row>
    <row r="323" spans="1:35">
      <c r="A323" t="s">
        <v>809</v>
      </c>
      <c r="B323" t="s">
        <v>782</v>
      </c>
      <c r="C323" s="1" t="s">
        <v>892</v>
      </c>
      <c r="D323" t="s">
        <v>893</v>
      </c>
      <c r="E323" t="s">
        <v>20</v>
      </c>
      <c r="F323">
        <v>777.4</v>
      </c>
      <c r="G323">
        <v>959.4</v>
      </c>
      <c r="H323">
        <v>734.5</v>
      </c>
      <c r="I323">
        <v>882.648</v>
      </c>
      <c r="J323">
        <v>0.92</v>
      </c>
      <c r="K323">
        <v>3</v>
      </c>
      <c r="L323">
        <v>148.148</v>
      </c>
      <c r="M323">
        <v>444.444</v>
      </c>
      <c r="N323">
        <v>0.201699115044248</v>
      </c>
      <c r="O323">
        <v>631.8</v>
      </c>
      <c r="P323">
        <v>767.90376</v>
      </c>
      <c r="Q323">
        <v>815.1</v>
      </c>
      <c r="R323">
        <v>0.87</v>
      </c>
      <c r="S323" t="s">
        <v>780</v>
      </c>
      <c r="T323">
        <v>136.10376</v>
      </c>
      <c r="U323">
        <v>0</v>
      </c>
      <c r="V323">
        <v>568.1</v>
      </c>
      <c r="W323">
        <v>683.4343464</v>
      </c>
      <c r="X323">
        <v>692.9</v>
      </c>
      <c r="Y323">
        <v>0.89</v>
      </c>
      <c r="Z323" t="s">
        <v>780</v>
      </c>
      <c r="AA323">
        <v>115.3343464</v>
      </c>
      <c r="AB323">
        <v>0</v>
      </c>
      <c r="AC323">
        <v>455</v>
      </c>
      <c r="AD323">
        <v>546.74747712</v>
      </c>
      <c r="AE323">
        <v>0.8</v>
      </c>
      <c r="AF323" t="s">
        <v>780</v>
      </c>
      <c r="AG323">
        <v>91.7474771200001</v>
      </c>
      <c r="AH323">
        <v>0</v>
      </c>
      <c r="AI323" t="s">
        <v>780</v>
      </c>
    </row>
    <row r="324" spans="1:35">
      <c r="A324" t="s">
        <v>809</v>
      </c>
      <c r="B324" t="s">
        <v>782</v>
      </c>
      <c r="C324" s="1" t="s">
        <v>894</v>
      </c>
      <c r="D324" t="s">
        <v>895</v>
      </c>
      <c r="E324" t="s">
        <v>20</v>
      </c>
      <c r="F324">
        <v>897</v>
      </c>
      <c r="G324">
        <v>1107</v>
      </c>
      <c r="H324">
        <v>847.5</v>
      </c>
      <c r="I324">
        <v>1018.44</v>
      </c>
      <c r="J324">
        <v>0.92</v>
      </c>
      <c r="K324">
        <v>2</v>
      </c>
      <c r="L324">
        <v>170.94</v>
      </c>
      <c r="M324">
        <v>341.88</v>
      </c>
      <c r="N324">
        <v>0.201699115044248</v>
      </c>
      <c r="O324">
        <v>729</v>
      </c>
      <c r="P324">
        <v>886.0428</v>
      </c>
      <c r="Q324">
        <v>940.5</v>
      </c>
      <c r="R324">
        <v>0.87</v>
      </c>
      <c r="S324" t="s">
        <v>780</v>
      </c>
      <c r="T324">
        <v>157.0428</v>
      </c>
      <c r="U324">
        <v>0</v>
      </c>
      <c r="V324">
        <v>655.5</v>
      </c>
      <c r="W324">
        <v>788.578092</v>
      </c>
      <c r="X324">
        <v>799.5</v>
      </c>
      <c r="Y324">
        <v>0.89</v>
      </c>
      <c r="Z324" t="s">
        <v>780</v>
      </c>
      <c r="AA324">
        <v>133.078092</v>
      </c>
      <c r="AB324">
        <v>0</v>
      </c>
      <c r="AC324">
        <v>525</v>
      </c>
      <c r="AD324">
        <v>630.8624736</v>
      </c>
      <c r="AE324">
        <v>0.8</v>
      </c>
      <c r="AF324" t="s">
        <v>780</v>
      </c>
      <c r="AG324">
        <v>105.8624736</v>
      </c>
      <c r="AH324">
        <v>0</v>
      </c>
      <c r="AI324" t="s">
        <v>780</v>
      </c>
    </row>
    <row r="325" spans="1:35">
      <c r="A325" t="s">
        <v>809</v>
      </c>
      <c r="B325" t="s">
        <v>785</v>
      </c>
      <c r="C325" s="1">
        <v>331602013</v>
      </c>
      <c r="D325" t="s">
        <v>697</v>
      </c>
      <c r="E325" t="s">
        <v>780</v>
      </c>
      <c r="F325">
        <v>897</v>
      </c>
      <c r="G325" t="s">
        <v>780</v>
      </c>
      <c r="H325">
        <v>845</v>
      </c>
      <c r="I325">
        <v>897</v>
      </c>
      <c r="J325">
        <v>1</v>
      </c>
      <c r="K325">
        <v>69.8</v>
      </c>
      <c r="L325">
        <v>52</v>
      </c>
      <c r="M325">
        <v>3629.6</v>
      </c>
      <c r="N325">
        <v>0.0615384615384615</v>
      </c>
      <c r="O325">
        <v>726.7</v>
      </c>
      <c r="P325">
        <v>780.39</v>
      </c>
      <c r="Q325" t="s">
        <v>780</v>
      </c>
      <c r="R325">
        <v>0.87</v>
      </c>
      <c r="S325">
        <v>22.2</v>
      </c>
      <c r="T325">
        <v>53.6899999999999</v>
      </c>
      <c r="U325">
        <v>1191.918</v>
      </c>
      <c r="V325">
        <v>654.03</v>
      </c>
      <c r="W325">
        <v>694.5471</v>
      </c>
      <c r="X325" t="s">
        <v>780</v>
      </c>
      <c r="Y325">
        <v>0.89</v>
      </c>
      <c r="Z325">
        <v>0</v>
      </c>
      <c r="AA325">
        <v>40.5171</v>
      </c>
      <c r="AB325">
        <v>0</v>
      </c>
      <c r="AC325">
        <v>523</v>
      </c>
      <c r="AD325">
        <v>555.63768</v>
      </c>
      <c r="AE325">
        <v>0.8</v>
      </c>
      <c r="AF325">
        <v>0</v>
      </c>
      <c r="AG325">
        <v>32.63768</v>
      </c>
      <c r="AH325">
        <v>0</v>
      </c>
      <c r="AI325" t="s">
        <v>780</v>
      </c>
    </row>
    <row r="326" spans="1:35">
      <c r="A326" t="s">
        <v>809</v>
      </c>
      <c r="B326" t="s">
        <v>782</v>
      </c>
      <c r="C326" s="1">
        <v>331604027</v>
      </c>
      <c r="D326" t="s">
        <v>554</v>
      </c>
      <c r="E326" t="s">
        <v>20</v>
      </c>
      <c r="F326">
        <v>747</v>
      </c>
      <c r="G326">
        <v>807</v>
      </c>
      <c r="H326">
        <v>712</v>
      </c>
      <c r="I326">
        <v>742.44</v>
      </c>
      <c r="J326">
        <v>0.92</v>
      </c>
      <c r="K326">
        <v>2.9</v>
      </c>
      <c r="L326">
        <v>30.4400000000001</v>
      </c>
      <c r="M326">
        <v>88.2760000000002</v>
      </c>
      <c r="N326">
        <v>0.0427528089887641</v>
      </c>
      <c r="O326">
        <v>612</v>
      </c>
      <c r="P326">
        <v>645</v>
      </c>
      <c r="Q326">
        <v>686</v>
      </c>
      <c r="R326">
        <v>0.868757071278487</v>
      </c>
      <c r="S326" t="s">
        <v>780</v>
      </c>
      <c r="T326">
        <v>33</v>
      </c>
      <c r="U326">
        <v>0</v>
      </c>
      <c r="V326">
        <v>551</v>
      </c>
      <c r="W326">
        <v>574.05</v>
      </c>
      <c r="X326">
        <v>583</v>
      </c>
      <c r="Y326">
        <v>0.89</v>
      </c>
      <c r="Z326" t="s">
        <v>780</v>
      </c>
      <c r="AA326">
        <v>23.05</v>
      </c>
      <c r="AB326">
        <v>0</v>
      </c>
      <c r="AC326">
        <v>440</v>
      </c>
      <c r="AD326">
        <v>459.24</v>
      </c>
      <c r="AE326">
        <v>0.8</v>
      </c>
      <c r="AF326" t="s">
        <v>780</v>
      </c>
      <c r="AG326">
        <v>19.24</v>
      </c>
      <c r="AH326">
        <v>0</v>
      </c>
      <c r="AI326" t="s">
        <v>780</v>
      </c>
    </row>
    <row r="327" spans="1:35">
      <c r="A327" t="s">
        <v>809</v>
      </c>
      <c r="B327" t="s">
        <v>782</v>
      </c>
      <c r="C327" s="1">
        <v>331604028</v>
      </c>
      <c r="D327" t="s">
        <v>555</v>
      </c>
      <c r="E327" t="s">
        <v>20</v>
      </c>
      <c r="F327">
        <v>3276</v>
      </c>
      <c r="G327">
        <v>3730</v>
      </c>
      <c r="H327">
        <v>2700</v>
      </c>
      <c r="I327">
        <v>3431.6</v>
      </c>
      <c r="J327">
        <v>0.92</v>
      </c>
      <c r="K327">
        <v>72.5</v>
      </c>
      <c r="L327">
        <v>731.6</v>
      </c>
      <c r="M327">
        <v>53041</v>
      </c>
      <c r="N327">
        <v>0.270962962962963</v>
      </c>
      <c r="O327">
        <v>2322</v>
      </c>
      <c r="P327">
        <v>2985.492</v>
      </c>
      <c r="Q327">
        <v>3170</v>
      </c>
      <c r="R327">
        <v>0.87</v>
      </c>
      <c r="S327">
        <v>17.5</v>
      </c>
      <c r="T327">
        <v>663.492</v>
      </c>
      <c r="U327">
        <v>11611.11</v>
      </c>
      <c r="V327">
        <v>2090</v>
      </c>
      <c r="W327">
        <v>2657.08788</v>
      </c>
      <c r="X327">
        <v>2695</v>
      </c>
      <c r="Y327">
        <v>0.89</v>
      </c>
      <c r="Z327" t="s">
        <v>780</v>
      </c>
      <c r="AA327">
        <v>567.08788</v>
      </c>
      <c r="AB327">
        <v>0</v>
      </c>
      <c r="AC327">
        <v>1671</v>
      </c>
      <c r="AD327">
        <v>2125.670304</v>
      </c>
      <c r="AE327">
        <v>0.8</v>
      </c>
      <c r="AF327" t="s">
        <v>780</v>
      </c>
      <c r="AG327">
        <v>454.670304</v>
      </c>
      <c r="AH327">
        <v>0</v>
      </c>
      <c r="AI327" t="s">
        <v>780</v>
      </c>
    </row>
    <row r="328" spans="1:35">
      <c r="A328" t="s">
        <v>809</v>
      </c>
      <c r="B328" t="s">
        <v>782</v>
      </c>
      <c r="C328" s="1">
        <v>331604031</v>
      </c>
      <c r="D328" t="s">
        <v>557</v>
      </c>
      <c r="E328" t="s">
        <v>20</v>
      </c>
      <c r="F328">
        <v>2145</v>
      </c>
      <c r="G328">
        <v>2617</v>
      </c>
      <c r="H328">
        <v>1870</v>
      </c>
      <c r="I328">
        <v>2407.64</v>
      </c>
      <c r="J328">
        <v>0.92</v>
      </c>
      <c r="K328">
        <v>6.7</v>
      </c>
      <c r="L328">
        <v>537.64</v>
      </c>
      <c r="M328">
        <v>3602.188</v>
      </c>
      <c r="N328">
        <v>0.287508021390374</v>
      </c>
      <c r="O328">
        <v>1590</v>
      </c>
      <c r="P328">
        <v>2094.6468</v>
      </c>
      <c r="Q328">
        <v>2224</v>
      </c>
      <c r="R328">
        <v>0.87</v>
      </c>
      <c r="S328">
        <v>0.7</v>
      </c>
      <c r="T328">
        <v>504.6468</v>
      </c>
      <c r="U328">
        <v>353.25276</v>
      </c>
      <c r="V328">
        <v>1430</v>
      </c>
      <c r="W328">
        <v>1864.235652</v>
      </c>
      <c r="X328">
        <v>1891</v>
      </c>
      <c r="Y328">
        <v>0.89</v>
      </c>
      <c r="Z328" t="s">
        <v>780</v>
      </c>
      <c r="AA328">
        <v>434.235652000001</v>
      </c>
      <c r="AB328">
        <v>0</v>
      </c>
      <c r="AC328">
        <v>1144</v>
      </c>
      <c r="AD328">
        <v>1491.3885216</v>
      </c>
      <c r="AE328">
        <v>0.8</v>
      </c>
      <c r="AF328" t="s">
        <v>780</v>
      </c>
      <c r="AG328">
        <v>347.388521600001</v>
      </c>
      <c r="AH328">
        <v>0</v>
      </c>
      <c r="AI328" t="s">
        <v>780</v>
      </c>
    </row>
    <row r="329" spans="1:35">
      <c r="A329" t="s">
        <v>778</v>
      </c>
      <c r="B329" t="s">
        <v>782</v>
      </c>
      <c r="C329" s="1">
        <v>340100009</v>
      </c>
      <c r="D329" t="s">
        <v>558</v>
      </c>
      <c r="E329" t="s">
        <v>67</v>
      </c>
      <c r="F329">
        <v>10</v>
      </c>
      <c r="G329">
        <v>12</v>
      </c>
      <c r="H329">
        <v>10</v>
      </c>
      <c r="I329">
        <v>11.04</v>
      </c>
      <c r="J329">
        <v>0.92</v>
      </c>
      <c r="K329">
        <v>130179</v>
      </c>
      <c r="L329">
        <v>1.04</v>
      </c>
      <c r="M329">
        <v>135386.16</v>
      </c>
      <c r="N329">
        <v>0.104</v>
      </c>
      <c r="O329">
        <v>8.6</v>
      </c>
      <c r="P329">
        <v>9.6048</v>
      </c>
      <c r="Q329">
        <v>10</v>
      </c>
      <c r="R329">
        <v>0.87</v>
      </c>
      <c r="S329">
        <v>491172</v>
      </c>
      <c r="T329">
        <v>1.0048</v>
      </c>
      <c r="U329">
        <v>493529.625600001</v>
      </c>
      <c r="V329">
        <v>7.7</v>
      </c>
      <c r="W329">
        <v>8.548272</v>
      </c>
      <c r="X329">
        <v>9</v>
      </c>
      <c r="Y329">
        <v>0.89</v>
      </c>
      <c r="Z329">
        <v>937</v>
      </c>
      <c r="AA329">
        <v>0.848272000000001</v>
      </c>
      <c r="AB329">
        <v>794.830864000001</v>
      </c>
      <c r="AC329">
        <v>6.2</v>
      </c>
      <c r="AD329">
        <v>6.8386176</v>
      </c>
      <c r="AE329">
        <v>0.8</v>
      </c>
      <c r="AF329">
        <v>6923</v>
      </c>
      <c r="AG329">
        <v>0.638617600000001</v>
      </c>
      <c r="AH329">
        <v>4421.14964480001</v>
      </c>
      <c r="AI329" t="s">
        <v>780</v>
      </c>
    </row>
    <row r="330" spans="1:35">
      <c r="A330" t="s">
        <v>778</v>
      </c>
      <c r="B330" t="s">
        <v>782</v>
      </c>
      <c r="C330" s="1">
        <v>340100010</v>
      </c>
      <c r="D330" t="s">
        <v>560</v>
      </c>
      <c r="E330" t="s">
        <v>67</v>
      </c>
      <c r="F330">
        <v>10</v>
      </c>
      <c r="G330">
        <v>13</v>
      </c>
      <c r="H330">
        <v>10</v>
      </c>
      <c r="I330">
        <v>11.96</v>
      </c>
      <c r="J330">
        <v>0.92</v>
      </c>
      <c r="K330">
        <v>29977.8</v>
      </c>
      <c r="L330">
        <v>1.96</v>
      </c>
      <c r="M330">
        <v>58756.488</v>
      </c>
      <c r="N330">
        <v>0.196</v>
      </c>
      <c r="O330">
        <v>8.6</v>
      </c>
      <c r="P330">
        <v>10.4052</v>
      </c>
      <c r="Q330">
        <v>11</v>
      </c>
      <c r="R330">
        <v>0.87</v>
      </c>
      <c r="S330">
        <v>79081</v>
      </c>
      <c r="T330">
        <v>1.8052</v>
      </c>
      <c r="U330">
        <v>142757.0212</v>
      </c>
      <c r="V330">
        <v>7.7</v>
      </c>
      <c r="W330">
        <v>9.260628</v>
      </c>
      <c r="X330">
        <v>9</v>
      </c>
      <c r="Y330">
        <v>0.89</v>
      </c>
      <c r="Z330">
        <v>175</v>
      </c>
      <c r="AA330">
        <v>1.560628</v>
      </c>
      <c r="AB330">
        <v>273.1099</v>
      </c>
      <c r="AC330">
        <v>6.2</v>
      </c>
      <c r="AD330">
        <v>7.4085024</v>
      </c>
      <c r="AE330">
        <v>0.8</v>
      </c>
      <c r="AF330">
        <v>8352</v>
      </c>
      <c r="AG330">
        <v>1.2085024</v>
      </c>
      <c r="AH330">
        <v>10093.4120448</v>
      </c>
      <c r="AI330" t="s">
        <v>780</v>
      </c>
    </row>
    <row r="331" spans="1:35">
      <c r="A331" t="s">
        <v>778</v>
      </c>
      <c r="B331" t="s">
        <v>782</v>
      </c>
      <c r="C331" s="1">
        <v>340100017</v>
      </c>
      <c r="D331" t="s">
        <v>562</v>
      </c>
      <c r="E331" t="s">
        <v>564</v>
      </c>
      <c r="F331">
        <v>6</v>
      </c>
      <c r="G331">
        <v>8</v>
      </c>
      <c r="H331">
        <v>6</v>
      </c>
      <c r="I331">
        <v>7.36</v>
      </c>
      <c r="J331">
        <v>0.92</v>
      </c>
      <c r="K331">
        <v>13961</v>
      </c>
      <c r="L331">
        <v>1.36</v>
      </c>
      <c r="M331">
        <v>18986.96</v>
      </c>
      <c r="N331">
        <v>0.226666666666667</v>
      </c>
      <c r="O331">
        <v>5.2</v>
      </c>
      <c r="P331">
        <v>6.4032</v>
      </c>
      <c r="Q331">
        <v>7</v>
      </c>
      <c r="R331">
        <v>0.87</v>
      </c>
      <c r="S331">
        <v>6438</v>
      </c>
      <c r="T331">
        <v>1.2032</v>
      </c>
      <c r="U331">
        <v>7746.2016</v>
      </c>
      <c r="V331">
        <v>4.5</v>
      </c>
      <c r="W331">
        <v>5.698848</v>
      </c>
      <c r="X331">
        <v>6</v>
      </c>
      <c r="Y331">
        <v>0.89</v>
      </c>
      <c r="Z331" t="s">
        <v>780</v>
      </c>
      <c r="AA331">
        <v>1.198848</v>
      </c>
      <c r="AB331">
        <v>0</v>
      </c>
      <c r="AC331">
        <v>3.6</v>
      </c>
      <c r="AD331">
        <v>4.5590784</v>
      </c>
      <c r="AE331">
        <v>0.8</v>
      </c>
      <c r="AF331">
        <v>18544</v>
      </c>
      <c r="AG331">
        <v>0.9590784</v>
      </c>
      <c r="AH331">
        <v>17785.1498496</v>
      </c>
      <c r="AI331" t="s">
        <v>780</v>
      </c>
    </row>
    <row r="332" spans="1:35">
      <c r="A332" t="s">
        <v>778</v>
      </c>
      <c r="B332" t="s">
        <v>782</v>
      </c>
      <c r="C332" s="1" t="s">
        <v>896</v>
      </c>
      <c r="D332" t="s">
        <v>897</v>
      </c>
      <c r="E332" t="s">
        <v>564</v>
      </c>
      <c r="F332">
        <v>9</v>
      </c>
      <c r="G332">
        <v>12</v>
      </c>
      <c r="H332">
        <v>9</v>
      </c>
      <c r="I332">
        <v>11.04</v>
      </c>
      <c r="J332">
        <v>0.92</v>
      </c>
      <c r="K332">
        <v>2660</v>
      </c>
      <c r="L332">
        <v>2.04</v>
      </c>
      <c r="M332">
        <v>5426.4</v>
      </c>
      <c r="N332">
        <v>0.226666666666667</v>
      </c>
      <c r="O332">
        <v>7.8</v>
      </c>
      <c r="P332">
        <v>9.6048</v>
      </c>
      <c r="Q332">
        <v>10.5</v>
      </c>
      <c r="R332">
        <v>0.87</v>
      </c>
      <c r="S332" t="s">
        <v>780</v>
      </c>
      <c r="T332">
        <v>1.8048</v>
      </c>
      <c r="U332">
        <v>0</v>
      </c>
      <c r="V332">
        <v>6.75</v>
      </c>
      <c r="W332">
        <v>8.548272</v>
      </c>
      <c r="X332">
        <v>9</v>
      </c>
      <c r="Y332">
        <v>0.89</v>
      </c>
      <c r="Z332" t="s">
        <v>780</v>
      </c>
      <c r="AA332">
        <v>1.798272</v>
      </c>
      <c r="AB332">
        <v>0</v>
      </c>
      <c r="AC332">
        <v>5.4</v>
      </c>
      <c r="AD332">
        <v>6.8386176</v>
      </c>
      <c r="AE332">
        <v>0.8</v>
      </c>
      <c r="AF332" t="s">
        <v>780</v>
      </c>
      <c r="AG332">
        <v>1.4386176</v>
      </c>
      <c r="AH332">
        <v>0</v>
      </c>
      <c r="AI332" t="s">
        <v>780</v>
      </c>
    </row>
    <row r="333" spans="1:35">
      <c r="A333" t="s">
        <v>778</v>
      </c>
      <c r="B333" t="s">
        <v>782</v>
      </c>
      <c r="C333" s="1">
        <v>340100018</v>
      </c>
      <c r="D333" t="s">
        <v>566</v>
      </c>
      <c r="E333" t="s">
        <v>20</v>
      </c>
      <c r="F333">
        <v>25</v>
      </c>
      <c r="G333">
        <v>31</v>
      </c>
      <c r="H333">
        <v>25</v>
      </c>
      <c r="I333">
        <v>28.52</v>
      </c>
      <c r="J333">
        <v>0.92</v>
      </c>
      <c r="K333">
        <v>83263</v>
      </c>
      <c r="L333">
        <v>3.52</v>
      </c>
      <c r="M333">
        <v>293085.76</v>
      </c>
      <c r="N333">
        <v>0.1408</v>
      </c>
      <c r="O333">
        <v>21</v>
      </c>
      <c r="P333">
        <v>24.8124</v>
      </c>
      <c r="Q333">
        <v>26</v>
      </c>
      <c r="R333">
        <v>0.87</v>
      </c>
      <c r="S333">
        <v>46329</v>
      </c>
      <c r="T333">
        <v>3.8124</v>
      </c>
      <c r="U333">
        <v>176624.6796</v>
      </c>
      <c r="V333">
        <v>18.9</v>
      </c>
      <c r="W333">
        <v>22.083036</v>
      </c>
      <c r="X333">
        <v>22</v>
      </c>
      <c r="Y333">
        <v>0.89</v>
      </c>
      <c r="Z333">
        <v>540</v>
      </c>
      <c r="AA333">
        <v>3.183036</v>
      </c>
      <c r="AB333">
        <v>1718.83944</v>
      </c>
      <c r="AC333">
        <v>15</v>
      </c>
      <c r="AD333">
        <v>17.6664288</v>
      </c>
      <c r="AE333">
        <v>0.8</v>
      </c>
      <c r="AF333">
        <v>948</v>
      </c>
      <c r="AG333">
        <v>2.6664288</v>
      </c>
      <c r="AH333">
        <v>2527.7745024</v>
      </c>
      <c r="AI333" t="s">
        <v>780</v>
      </c>
    </row>
    <row r="334" spans="1:35">
      <c r="A334" t="s">
        <v>778</v>
      </c>
      <c r="B334" t="s">
        <v>782</v>
      </c>
      <c r="C334" s="1">
        <v>340100031</v>
      </c>
      <c r="D334" t="s">
        <v>568</v>
      </c>
      <c r="E334" t="s">
        <v>20</v>
      </c>
      <c r="F334">
        <v>50</v>
      </c>
      <c r="G334">
        <v>73</v>
      </c>
      <c r="H334">
        <v>50</v>
      </c>
      <c r="I334">
        <v>67.16</v>
      </c>
      <c r="J334">
        <v>0.92</v>
      </c>
      <c r="K334">
        <v>1580</v>
      </c>
      <c r="L334">
        <v>17.16</v>
      </c>
      <c r="M334">
        <v>27112.8</v>
      </c>
      <c r="N334">
        <v>0.3432</v>
      </c>
      <c r="O334">
        <v>45</v>
      </c>
      <c r="P334">
        <v>58.4292</v>
      </c>
      <c r="Q334">
        <v>62</v>
      </c>
      <c r="R334">
        <v>0.87</v>
      </c>
      <c r="S334">
        <v>3677</v>
      </c>
      <c r="T334">
        <v>13.4292</v>
      </c>
      <c r="U334">
        <v>49379.1684</v>
      </c>
      <c r="V334">
        <v>40</v>
      </c>
      <c r="W334">
        <v>52.001988</v>
      </c>
      <c r="X334">
        <v>53</v>
      </c>
      <c r="Y334">
        <v>0.89</v>
      </c>
      <c r="Z334" t="s">
        <v>780</v>
      </c>
      <c r="AA334">
        <v>12.001988</v>
      </c>
      <c r="AB334">
        <v>0</v>
      </c>
      <c r="AC334">
        <v>32</v>
      </c>
      <c r="AD334">
        <v>41.6015904</v>
      </c>
      <c r="AE334">
        <v>0.8</v>
      </c>
      <c r="AF334" t="s">
        <v>780</v>
      </c>
      <c r="AG334">
        <v>9.6015904</v>
      </c>
      <c r="AH334">
        <v>0</v>
      </c>
      <c r="AI334" t="s">
        <v>780</v>
      </c>
    </row>
    <row r="335" spans="1:35">
      <c r="A335" t="s">
        <v>778</v>
      </c>
      <c r="B335" t="s">
        <v>782</v>
      </c>
      <c r="C335" s="1">
        <v>340100032</v>
      </c>
      <c r="D335" t="s">
        <v>570</v>
      </c>
      <c r="E335" t="s">
        <v>572</v>
      </c>
      <c r="F335">
        <v>93</v>
      </c>
      <c r="G335">
        <v>138</v>
      </c>
      <c r="H335">
        <v>89</v>
      </c>
      <c r="I335">
        <v>126.96</v>
      </c>
      <c r="J335">
        <v>0.92</v>
      </c>
      <c r="K335" t="s">
        <v>780</v>
      </c>
      <c r="L335">
        <v>37.96</v>
      </c>
      <c r="M335">
        <v>0</v>
      </c>
      <c r="N335">
        <v>0.426516853932584</v>
      </c>
      <c r="O335">
        <v>80</v>
      </c>
      <c r="P335">
        <v>110.4552</v>
      </c>
      <c r="Q335">
        <v>117</v>
      </c>
      <c r="R335">
        <v>0.87</v>
      </c>
      <c r="S335" t="s">
        <v>780</v>
      </c>
      <c r="T335">
        <v>30.4552</v>
      </c>
      <c r="U335">
        <v>0</v>
      </c>
      <c r="V335">
        <v>72</v>
      </c>
      <c r="W335">
        <v>98.305128</v>
      </c>
      <c r="X335">
        <v>100</v>
      </c>
      <c r="Y335">
        <v>0.89</v>
      </c>
      <c r="Z335" t="s">
        <v>780</v>
      </c>
      <c r="AA335">
        <v>26.305128</v>
      </c>
      <c r="AB335">
        <v>0</v>
      </c>
      <c r="AC335">
        <v>57</v>
      </c>
      <c r="AD335">
        <v>78.6441024</v>
      </c>
      <c r="AE335">
        <v>0.8</v>
      </c>
      <c r="AF335">
        <v>16</v>
      </c>
      <c r="AG335">
        <v>21.6441024</v>
      </c>
      <c r="AH335">
        <v>346.3056384</v>
      </c>
      <c r="AI335" t="s">
        <v>780</v>
      </c>
    </row>
    <row r="336" spans="1:35">
      <c r="A336" t="s">
        <v>789</v>
      </c>
      <c r="B336" t="s">
        <v>779</v>
      </c>
      <c r="C336" s="1">
        <v>340200017</v>
      </c>
      <c r="D336" t="s">
        <v>90</v>
      </c>
      <c r="E336" t="s">
        <v>20</v>
      </c>
      <c r="F336">
        <v>49</v>
      </c>
      <c r="G336">
        <v>55</v>
      </c>
      <c r="H336">
        <v>49</v>
      </c>
      <c r="I336">
        <v>50.6</v>
      </c>
      <c r="J336">
        <v>0.92</v>
      </c>
      <c r="K336" t="s">
        <v>780</v>
      </c>
      <c r="L336">
        <v>1.6</v>
      </c>
      <c r="M336">
        <v>0</v>
      </c>
      <c r="N336">
        <v>0.0326530612244897</v>
      </c>
      <c r="O336">
        <v>42</v>
      </c>
      <c r="P336">
        <v>44.022</v>
      </c>
      <c r="Q336">
        <v>47</v>
      </c>
      <c r="R336">
        <v>0.87</v>
      </c>
      <c r="S336">
        <v>725</v>
      </c>
      <c r="T336">
        <v>2.022</v>
      </c>
      <c r="U336">
        <v>1465.95</v>
      </c>
      <c r="V336">
        <v>38</v>
      </c>
      <c r="W336">
        <v>39.17958</v>
      </c>
      <c r="X336">
        <v>40</v>
      </c>
      <c r="Y336">
        <v>0.89</v>
      </c>
      <c r="Z336" t="s">
        <v>780</v>
      </c>
      <c r="AA336">
        <v>1.17958</v>
      </c>
      <c r="AB336">
        <v>0</v>
      </c>
      <c r="AC336">
        <v>30</v>
      </c>
      <c r="AD336">
        <v>31.343664</v>
      </c>
      <c r="AE336">
        <v>0.8</v>
      </c>
      <c r="AF336" t="s">
        <v>780</v>
      </c>
      <c r="AG336">
        <v>1.343664</v>
      </c>
      <c r="AH336">
        <v>0</v>
      </c>
      <c r="AI336" t="s">
        <v>780</v>
      </c>
    </row>
    <row r="337" spans="1:35">
      <c r="A337" t="s">
        <v>778</v>
      </c>
      <c r="B337" t="s">
        <v>782</v>
      </c>
      <c r="C337" s="1">
        <v>340200020</v>
      </c>
      <c r="D337" t="s">
        <v>573</v>
      </c>
      <c r="E337" t="s">
        <v>898</v>
      </c>
      <c r="F337">
        <v>37</v>
      </c>
      <c r="G337">
        <v>46</v>
      </c>
      <c r="H337">
        <v>37</v>
      </c>
      <c r="I337">
        <v>42.32</v>
      </c>
      <c r="J337">
        <v>0.92</v>
      </c>
      <c r="K337">
        <v>20733</v>
      </c>
      <c r="L337">
        <v>5.32</v>
      </c>
      <c r="M337">
        <v>110299.56</v>
      </c>
      <c r="N337">
        <v>0.143783783783784</v>
      </c>
      <c r="O337">
        <v>33</v>
      </c>
      <c r="P337">
        <v>36.8184</v>
      </c>
      <c r="Q337">
        <v>39</v>
      </c>
      <c r="R337">
        <v>0.87</v>
      </c>
      <c r="S337">
        <v>40640.73</v>
      </c>
      <c r="T337">
        <v>3.8184</v>
      </c>
      <c r="U337">
        <v>155182.563432</v>
      </c>
      <c r="V337">
        <v>29</v>
      </c>
      <c r="W337">
        <v>32.768376</v>
      </c>
      <c r="X337">
        <v>33</v>
      </c>
      <c r="Y337">
        <v>0.89</v>
      </c>
      <c r="Z337" t="s">
        <v>780</v>
      </c>
      <c r="AA337">
        <v>3.768376</v>
      </c>
      <c r="AB337">
        <v>0</v>
      </c>
      <c r="AC337">
        <v>23</v>
      </c>
      <c r="AD337">
        <v>26.2147008</v>
      </c>
      <c r="AE337">
        <v>0.8</v>
      </c>
      <c r="AF337">
        <v>139</v>
      </c>
      <c r="AG337">
        <v>3.2147008</v>
      </c>
      <c r="AH337">
        <v>446.8434112</v>
      </c>
      <c r="AI337" t="s">
        <v>780</v>
      </c>
    </row>
    <row r="338" spans="1:35">
      <c r="A338" t="s">
        <v>778</v>
      </c>
      <c r="B338" t="s">
        <v>782</v>
      </c>
      <c r="C338" s="1">
        <v>340200021</v>
      </c>
      <c r="D338" t="s">
        <v>576</v>
      </c>
      <c r="E338" t="s">
        <v>899</v>
      </c>
      <c r="F338">
        <v>25</v>
      </c>
      <c r="G338">
        <v>30</v>
      </c>
      <c r="H338">
        <v>25</v>
      </c>
      <c r="I338">
        <v>27.6</v>
      </c>
      <c r="J338">
        <v>0.92</v>
      </c>
      <c r="K338">
        <v>2032.24</v>
      </c>
      <c r="L338">
        <v>2.6</v>
      </c>
      <c r="M338">
        <v>5283.824</v>
      </c>
      <c r="N338">
        <v>0.104</v>
      </c>
      <c r="O338">
        <v>21</v>
      </c>
      <c r="P338">
        <v>24.012</v>
      </c>
      <c r="Q338">
        <v>26</v>
      </c>
      <c r="R338">
        <v>0.87</v>
      </c>
      <c r="S338">
        <v>91</v>
      </c>
      <c r="T338">
        <v>3.012</v>
      </c>
      <c r="U338">
        <v>274.092</v>
      </c>
      <c r="V338">
        <v>18.9</v>
      </c>
      <c r="W338">
        <v>21.37068</v>
      </c>
      <c r="X338">
        <v>22</v>
      </c>
      <c r="Y338">
        <v>0.89</v>
      </c>
      <c r="Z338" t="s">
        <v>780</v>
      </c>
      <c r="AA338">
        <v>2.47068</v>
      </c>
      <c r="AB338">
        <v>0</v>
      </c>
      <c r="AC338">
        <v>15</v>
      </c>
      <c r="AD338">
        <v>17.096544</v>
      </c>
      <c r="AE338">
        <v>0.8</v>
      </c>
      <c r="AF338" t="s">
        <v>780</v>
      </c>
      <c r="AG338">
        <v>2.096544</v>
      </c>
      <c r="AH338">
        <v>0</v>
      </c>
      <c r="AI338" t="s">
        <v>780</v>
      </c>
    </row>
    <row r="339" spans="1:35">
      <c r="A339" t="s">
        <v>778</v>
      </c>
      <c r="B339" t="s">
        <v>782</v>
      </c>
      <c r="C339" s="1">
        <v>340200022</v>
      </c>
      <c r="D339" t="s">
        <v>578</v>
      </c>
      <c r="E339" t="s">
        <v>898</v>
      </c>
      <c r="F339">
        <v>25</v>
      </c>
      <c r="G339">
        <v>30</v>
      </c>
      <c r="H339">
        <v>25</v>
      </c>
      <c r="I339">
        <v>27.6</v>
      </c>
      <c r="J339">
        <v>0.92</v>
      </c>
      <c r="K339">
        <v>354</v>
      </c>
      <c r="L339">
        <v>2.6</v>
      </c>
      <c r="M339">
        <v>920.400000000001</v>
      </c>
      <c r="N339">
        <v>0.104</v>
      </c>
      <c r="O339">
        <v>21</v>
      </c>
      <c r="P339">
        <v>24.012</v>
      </c>
      <c r="Q339">
        <v>26</v>
      </c>
      <c r="R339">
        <v>0.87</v>
      </c>
      <c r="S339">
        <v>49</v>
      </c>
      <c r="T339">
        <v>3.012</v>
      </c>
      <c r="U339">
        <v>147.588</v>
      </c>
      <c r="V339">
        <v>18.9</v>
      </c>
      <c r="W339">
        <v>21.37068</v>
      </c>
      <c r="X339">
        <v>22</v>
      </c>
      <c r="Y339">
        <v>0.89</v>
      </c>
      <c r="Z339" t="s">
        <v>780</v>
      </c>
      <c r="AA339">
        <v>2.47068</v>
      </c>
      <c r="AB339">
        <v>0</v>
      </c>
      <c r="AC339">
        <v>15</v>
      </c>
      <c r="AD339">
        <v>17.096544</v>
      </c>
      <c r="AE339">
        <v>0.8</v>
      </c>
      <c r="AF339" t="s">
        <v>780</v>
      </c>
      <c r="AG339">
        <v>2.096544</v>
      </c>
      <c r="AH339">
        <v>0</v>
      </c>
      <c r="AI339" t="s">
        <v>780</v>
      </c>
    </row>
    <row r="340" spans="1:35">
      <c r="A340" t="s">
        <v>778</v>
      </c>
      <c r="B340" t="s">
        <v>782</v>
      </c>
      <c r="C340" s="1">
        <v>340200023</v>
      </c>
      <c r="D340" t="s">
        <v>579</v>
      </c>
      <c r="E340" t="s">
        <v>898</v>
      </c>
      <c r="F340">
        <v>25</v>
      </c>
      <c r="G340">
        <v>29</v>
      </c>
      <c r="H340">
        <v>25</v>
      </c>
      <c r="I340">
        <v>26.68</v>
      </c>
      <c r="J340">
        <v>0.92</v>
      </c>
      <c r="K340">
        <v>6291</v>
      </c>
      <c r="L340">
        <v>1.68</v>
      </c>
      <c r="M340">
        <v>10568.88</v>
      </c>
      <c r="N340">
        <v>0.0671999999999999</v>
      </c>
      <c r="O340">
        <v>21</v>
      </c>
      <c r="P340">
        <v>23.2116</v>
      </c>
      <c r="Q340">
        <v>25</v>
      </c>
      <c r="R340">
        <v>0.87</v>
      </c>
      <c r="S340">
        <v>12335</v>
      </c>
      <c r="T340">
        <v>2.2116</v>
      </c>
      <c r="U340">
        <v>27280.086</v>
      </c>
      <c r="V340">
        <v>18.9</v>
      </c>
      <c r="W340">
        <v>20.658324</v>
      </c>
      <c r="X340">
        <v>21</v>
      </c>
      <c r="Y340">
        <v>0.89</v>
      </c>
      <c r="Z340" t="s">
        <v>780</v>
      </c>
      <c r="AA340">
        <v>1.758324</v>
      </c>
      <c r="AB340">
        <v>0</v>
      </c>
      <c r="AC340">
        <v>15</v>
      </c>
      <c r="AD340">
        <v>16.5266592</v>
      </c>
      <c r="AE340">
        <v>0.8</v>
      </c>
      <c r="AF340">
        <v>63</v>
      </c>
      <c r="AG340">
        <v>1.5266592</v>
      </c>
      <c r="AH340">
        <v>96.1795296000001</v>
      </c>
      <c r="AI340" t="s">
        <v>780</v>
      </c>
    </row>
    <row r="341" spans="1:35">
      <c r="A341" t="s">
        <v>778</v>
      </c>
      <c r="B341" t="s">
        <v>779</v>
      </c>
      <c r="C341" s="1">
        <v>340200024</v>
      </c>
      <c r="D341" t="s">
        <v>91</v>
      </c>
      <c r="E341" t="s">
        <v>20</v>
      </c>
      <c r="F341">
        <v>25</v>
      </c>
      <c r="G341">
        <v>34</v>
      </c>
      <c r="H341">
        <v>25</v>
      </c>
      <c r="I341">
        <v>31.28</v>
      </c>
      <c r="J341">
        <v>0.92</v>
      </c>
      <c r="K341">
        <v>24096</v>
      </c>
      <c r="L341">
        <v>6.28</v>
      </c>
      <c r="M341">
        <v>151322.88</v>
      </c>
      <c r="N341">
        <v>0.2512</v>
      </c>
      <c r="O341">
        <v>21</v>
      </c>
      <c r="P341">
        <v>27.2136</v>
      </c>
      <c r="Q341">
        <v>29</v>
      </c>
      <c r="R341">
        <v>0.87</v>
      </c>
      <c r="S341">
        <v>50305</v>
      </c>
      <c r="T341">
        <v>6.2136</v>
      </c>
      <c r="U341">
        <v>312575.148</v>
      </c>
      <c r="V341">
        <v>18.9</v>
      </c>
      <c r="W341">
        <v>24.220104</v>
      </c>
      <c r="X341">
        <v>25</v>
      </c>
      <c r="Y341">
        <v>0.89</v>
      </c>
      <c r="Z341" t="s">
        <v>780</v>
      </c>
      <c r="AA341">
        <v>5.320104</v>
      </c>
      <c r="AB341">
        <v>0</v>
      </c>
      <c r="AC341">
        <v>15</v>
      </c>
      <c r="AD341">
        <v>19.3760832</v>
      </c>
      <c r="AE341">
        <v>0.8</v>
      </c>
      <c r="AF341">
        <v>10</v>
      </c>
      <c r="AG341">
        <v>4.3760832</v>
      </c>
      <c r="AH341">
        <v>43.760832</v>
      </c>
      <c r="AI341" t="s">
        <v>780</v>
      </c>
    </row>
    <row r="342" spans="1:35">
      <c r="A342" t="s">
        <v>778</v>
      </c>
      <c r="B342" t="s">
        <v>782</v>
      </c>
      <c r="C342" s="1">
        <v>340200025</v>
      </c>
      <c r="D342" t="s">
        <v>580</v>
      </c>
      <c r="E342" t="s">
        <v>20</v>
      </c>
      <c r="F342">
        <v>18</v>
      </c>
      <c r="G342">
        <v>22</v>
      </c>
      <c r="H342">
        <v>18</v>
      </c>
      <c r="I342">
        <v>20.24</v>
      </c>
      <c r="J342">
        <v>0.92</v>
      </c>
      <c r="K342">
        <v>11260.32</v>
      </c>
      <c r="L342">
        <v>2.24</v>
      </c>
      <c r="M342">
        <v>25223.1168</v>
      </c>
      <c r="N342">
        <v>0.124444444444444</v>
      </c>
      <c r="O342">
        <v>15.6</v>
      </c>
      <c r="P342">
        <v>17.6088</v>
      </c>
      <c r="Q342">
        <v>19</v>
      </c>
      <c r="R342">
        <v>0.87</v>
      </c>
      <c r="S342">
        <v>61523</v>
      </c>
      <c r="T342">
        <v>2.0088</v>
      </c>
      <c r="U342">
        <v>123587.4024</v>
      </c>
      <c r="V342">
        <v>14</v>
      </c>
      <c r="W342">
        <v>15.671832</v>
      </c>
      <c r="X342">
        <v>16</v>
      </c>
      <c r="Y342">
        <v>0.89</v>
      </c>
      <c r="Z342" t="s">
        <v>780</v>
      </c>
      <c r="AA342">
        <v>1.671832</v>
      </c>
      <c r="AB342">
        <v>0</v>
      </c>
      <c r="AC342">
        <v>11</v>
      </c>
      <c r="AD342">
        <v>12.5374656</v>
      </c>
      <c r="AE342">
        <v>0.8</v>
      </c>
      <c r="AF342">
        <v>20</v>
      </c>
      <c r="AG342">
        <v>1.5374656</v>
      </c>
      <c r="AH342">
        <v>30.7493120000001</v>
      </c>
      <c r="AI342" t="s">
        <v>780</v>
      </c>
    </row>
    <row r="343" spans="1:35">
      <c r="A343" t="s">
        <v>778</v>
      </c>
      <c r="B343" t="s">
        <v>782</v>
      </c>
      <c r="C343" s="1">
        <v>340200026</v>
      </c>
      <c r="D343" t="s">
        <v>582</v>
      </c>
      <c r="E343" t="s">
        <v>20</v>
      </c>
      <c r="F343">
        <v>37</v>
      </c>
      <c r="G343">
        <v>52</v>
      </c>
      <c r="H343">
        <v>37</v>
      </c>
      <c r="I343">
        <v>47.84</v>
      </c>
      <c r="J343">
        <v>0.92</v>
      </c>
      <c r="K343">
        <v>37242.72</v>
      </c>
      <c r="L343">
        <v>10.84</v>
      </c>
      <c r="M343">
        <v>403711.0848</v>
      </c>
      <c r="N343">
        <v>0.292972972972973</v>
      </c>
      <c r="O343">
        <v>33</v>
      </c>
      <c r="P343">
        <v>41.6208</v>
      </c>
      <c r="Q343">
        <v>44</v>
      </c>
      <c r="R343">
        <v>0.87</v>
      </c>
      <c r="S343">
        <v>107906</v>
      </c>
      <c r="T343">
        <v>8.6208</v>
      </c>
      <c r="U343">
        <v>930236.0448</v>
      </c>
      <c r="V343">
        <v>29</v>
      </c>
      <c r="W343">
        <v>37.042512</v>
      </c>
      <c r="X343">
        <v>38</v>
      </c>
      <c r="Y343">
        <v>0.89</v>
      </c>
      <c r="Z343" t="s">
        <v>780</v>
      </c>
      <c r="AA343">
        <v>8.042512</v>
      </c>
      <c r="AB343">
        <v>0</v>
      </c>
      <c r="AC343">
        <v>23</v>
      </c>
      <c r="AD343">
        <v>29.6340096</v>
      </c>
      <c r="AE343">
        <v>0.8</v>
      </c>
      <c r="AF343">
        <v>181</v>
      </c>
      <c r="AG343">
        <v>6.6340096</v>
      </c>
      <c r="AH343">
        <v>1200.7557376</v>
      </c>
      <c r="AI343" t="s">
        <v>780</v>
      </c>
    </row>
    <row r="344" spans="1:35">
      <c r="A344" t="s">
        <v>778</v>
      </c>
      <c r="B344" t="s">
        <v>782</v>
      </c>
      <c r="C344" s="1">
        <v>340200027</v>
      </c>
      <c r="D344" t="s">
        <v>584</v>
      </c>
      <c r="E344" t="s">
        <v>20</v>
      </c>
      <c r="F344">
        <v>25</v>
      </c>
      <c r="G344">
        <v>33</v>
      </c>
      <c r="H344">
        <v>25</v>
      </c>
      <c r="I344">
        <v>30.36</v>
      </c>
      <c r="J344">
        <v>0.92</v>
      </c>
      <c r="K344">
        <v>3</v>
      </c>
      <c r="L344">
        <v>5.36</v>
      </c>
      <c r="M344">
        <v>16.08</v>
      </c>
      <c r="N344">
        <v>0.2144</v>
      </c>
      <c r="O344">
        <v>21</v>
      </c>
      <c r="P344">
        <v>26.4132</v>
      </c>
      <c r="Q344">
        <v>28</v>
      </c>
      <c r="R344">
        <v>0.87</v>
      </c>
      <c r="S344">
        <v>5018</v>
      </c>
      <c r="T344">
        <v>5.4132</v>
      </c>
      <c r="U344">
        <v>27163.4376</v>
      </c>
      <c r="V344">
        <v>18.9</v>
      </c>
      <c r="W344">
        <v>23.507748</v>
      </c>
      <c r="X344">
        <v>24</v>
      </c>
      <c r="Y344">
        <v>0.89</v>
      </c>
      <c r="Z344" t="s">
        <v>780</v>
      </c>
      <c r="AA344">
        <v>4.607748</v>
      </c>
      <c r="AB344">
        <v>0</v>
      </c>
      <c r="AC344">
        <v>15</v>
      </c>
      <c r="AD344">
        <v>18.8061984</v>
      </c>
      <c r="AE344">
        <v>0.8</v>
      </c>
      <c r="AF344" t="s">
        <v>780</v>
      </c>
      <c r="AG344">
        <v>3.8061984</v>
      </c>
      <c r="AH344">
        <v>0</v>
      </c>
      <c r="AI344" t="s">
        <v>780</v>
      </c>
    </row>
    <row r="345" spans="1:35">
      <c r="A345" t="s">
        <v>778</v>
      </c>
      <c r="B345" t="s">
        <v>782</v>
      </c>
      <c r="C345" s="1">
        <v>340200029</v>
      </c>
      <c r="D345" t="s">
        <v>586</v>
      </c>
      <c r="E345" t="s">
        <v>20</v>
      </c>
      <c r="F345">
        <v>25</v>
      </c>
      <c r="G345">
        <v>29</v>
      </c>
      <c r="H345">
        <v>25</v>
      </c>
      <c r="I345">
        <v>26.68</v>
      </c>
      <c r="J345">
        <v>0.92</v>
      </c>
      <c r="K345">
        <v>64873.66</v>
      </c>
      <c r="L345">
        <v>1.68</v>
      </c>
      <c r="M345">
        <v>108987.7488</v>
      </c>
      <c r="N345">
        <v>0.0671999999999999</v>
      </c>
      <c r="O345">
        <v>21</v>
      </c>
      <c r="P345">
        <v>23.2116</v>
      </c>
      <c r="Q345">
        <v>25</v>
      </c>
      <c r="R345">
        <v>0.87</v>
      </c>
      <c r="S345">
        <v>49057.7</v>
      </c>
      <c r="T345">
        <v>2.2116</v>
      </c>
      <c r="U345">
        <v>108496.00932</v>
      </c>
      <c r="V345">
        <v>18.9</v>
      </c>
      <c r="W345">
        <v>20.658324</v>
      </c>
      <c r="X345">
        <v>21</v>
      </c>
      <c r="Y345">
        <v>0.89</v>
      </c>
      <c r="Z345">
        <v>442</v>
      </c>
      <c r="AA345">
        <v>1.758324</v>
      </c>
      <c r="AB345">
        <v>777.179208000001</v>
      </c>
      <c r="AC345">
        <v>15</v>
      </c>
      <c r="AD345">
        <v>16.5266592</v>
      </c>
      <c r="AE345">
        <v>0.8</v>
      </c>
      <c r="AF345">
        <v>1080</v>
      </c>
      <c r="AG345">
        <v>1.5266592</v>
      </c>
      <c r="AH345">
        <v>1648.791936</v>
      </c>
      <c r="AI345" t="s">
        <v>780</v>
      </c>
    </row>
    <row r="346" spans="1:35">
      <c r="A346" t="s">
        <v>778</v>
      </c>
      <c r="B346" t="s">
        <v>782</v>
      </c>
      <c r="C346" s="1">
        <v>340200031</v>
      </c>
      <c r="D346" t="s">
        <v>587</v>
      </c>
      <c r="E346" t="s">
        <v>898</v>
      </c>
      <c r="F346">
        <v>25</v>
      </c>
      <c r="G346">
        <v>33</v>
      </c>
      <c r="H346">
        <v>25</v>
      </c>
      <c r="I346">
        <v>30.36</v>
      </c>
      <c r="J346">
        <v>0.92</v>
      </c>
      <c r="K346">
        <v>11408.99</v>
      </c>
      <c r="L346">
        <v>5.36</v>
      </c>
      <c r="M346">
        <v>61152.1864</v>
      </c>
      <c r="N346">
        <v>0.2144</v>
      </c>
      <c r="O346">
        <v>21</v>
      </c>
      <c r="P346">
        <v>26.4132</v>
      </c>
      <c r="Q346">
        <v>28</v>
      </c>
      <c r="R346">
        <v>0.87</v>
      </c>
      <c r="S346">
        <v>8868</v>
      </c>
      <c r="T346">
        <v>5.4132</v>
      </c>
      <c r="U346">
        <v>48004.2576</v>
      </c>
      <c r="V346">
        <v>18.9</v>
      </c>
      <c r="W346">
        <v>23.507748</v>
      </c>
      <c r="X346">
        <v>24</v>
      </c>
      <c r="Y346">
        <v>0.89</v>
      </c>
      <c r="Z346" t="s">
        <v>780</v>
      </c>
      <c r="AA346">
        <v>4.607748</v>
      </c>
      <c r="AB346">
        <v>0</v>
      </c>
      <c r="AC346">
        <v>15</v>
      </c>
      <c r="AD346">
        <v>18.8061984</v>
      </c>
      <c r="AE346">
        <v>0.8</v>
      </c>
      <c r="AF346" t="s">
        <v>780</v>
      </c>
      <c r="AG346">
        <v>3.8061984</v>
      </c>
      <c r="AH346">
        <v>0</v>
      </c>
      <c r="AI346" t="s">
        <v>780</v>
      </c>
    </row>
    <row r="347" spans="1:35">
      <c r="A347" t="s">
        <v>778</v>
      </c>
      <c r="B347" t="s">
        <v>782</v>
      </c>
      <c r="C347" s="1">
        <v>340200032</v>
      </c>
      <c r="D347" t="s">
        <v>590</v>
      </c>
      <c r="E347" t="s">
        <v>591</v>
      </c>
      <c r="F347">
        <v>25</v>
      </c>
      <c r="G347">
        <v>32</v>
      </c>
      <c r="H347">
        <v>25</v>
      </c>
      <c r="I347">
        <v>29.44</v>
      </c>
      <c r="J347">
        <v>0.92</v>
      </c>
      <c r="K347" t="s">
        <v>780</v>
      </c>
      <c r="L347">
        <v>4.44</v>
      </c>
      <c r="M347">
        <v>0</v>
      </c>
      <c r="N347">
        <v>0.1776</v>
      </c>
      <c r="O347">
        <v>21</v>
      </c>
      <c r="P347">
        <v>25.6128</v>
      </c>
      <c r="Q347">
        <v>27</v>
      </c>
      <c r="R347">
        <v>0.87</v>
      </c>
      <c r="S347">
        <v>82</v>
      </c>
      <c r="T347">
        <v>4.6128</v>
      </c>
      <c r="U347">
        <v>378.2496</v>
      </c>
      <c r="V347">
        <v>18.9</v>
      </c>
      <c r="W347">
        <v>22.795392</v>
      </c>
      <c r="X347">
        <v>23</v>
      </c>
      <c r="Y347">
        <v>0.89</v>
      </c>
      <c r="Z347" t="s">
        <v>780</v>
      </c>
      <c r="AA347">
        <v>3.895392</v>
      </c>
      <c r="AB347">
        <v>0</v>
      </c>
      <c r="AC347">
        <v>15</v>
      </c>
      <c r="AD347">
        <v>18.2363136</v>
      </c>
      <c r="AE347">
        <v>0.8</v>
      </c>
      <c r="AF347" t="s">
        <v>780</v>
      </c>
      <c r="AG347">
        <v>3.2363136</v>
      </c>
      <c r="AH347">
        <v>0</v>
      </c>
      <c r="AI347" t="s">
        <v>780</v>
      </c>
    </row>
    <row r="348" spans="1:35">
      <c r="A348" t="s">
        <v>778</v>
      </c>
      <c r="B348" t="s">
        <v>782</v>
      </c>
      <c r="C348" s="1">
        <v>340200034</v>
      </c>
      <c r="D348" t="s">
        <v>592</v>
      </c>
      <c r="E348" t="s">
        <v>900</v>
      </c>
      <c r="F348">
        <v>25</v>
      </c>
      <c r="G348">
        <v>31</v>
      </c>
      <c r="H348">
        <v>25</v>
      </c>
      <c r="I348">
        <v>28.52</v>
      </c>
      <c r="J348">
        <v>0.92</v>
      </c>
      <c r="K348">
        <v>39998.6</v>
      </c>
      <c r="L348">
        <v>3.52</v>
      </c>
      <c r="M348">
        <v>140795.072</v>
      </c>
      <c r="N348">
        <v>0.1408</v>
      </c>
      <c r="O348">
        <v>21</v>
      </c>
      <c r="P348">
        <v>24.8124</v>
      </c>
      <c r="Q348">
        <v>26</v>
      </c>
      <c r="R348">
        <v>0.87</v>
      </c>
      <c r="S348">
        <v>14054</v>
      </c>
      <c r="T348">
        <v>3.8124</v>
      </c>
      <c r="U348">
        <v>53579.4696</v>
      </c>
      <c r="V348">
        <v>18.9</v>
      </c>
      <c r="W348">
        <v>22.083036</v>
      </c>
      <c r="X348">
        <v>22</v>
      </c>
      <c r="Y348">
        <v>0.89</v>
      </c>
      <c r="Z348" t="s">
        <v>780</v>
      </c>
      <c r="AA348">
        <v>3.183036</v>
      </c>
      <c r="AB348">
        <v>0</v>
      </c>
      <c r="AC348">
        <v>15</v>
      </c>
      <c r="AD348">
        <v>17.6664288</v>
      </c>
      <c r="AE348">
        <v>0.8</v>
      </c>
      <c r="AF348" t="s">
        <v>780</v>
      </c>
      <c r="AG348">
        <v>2.6664288</v>
      </c>
      <c r="AH348">
        <v>0</v>
      </c>
      <c r="AI348" t="s">
        <v>780</v>
      </c>
    </row>
    <row r="349" spans="1:35">
      <c r="A349" t="s">
        <v>778</v>
      </c>
      <c r="B349" t="s">
        <v>782</v>
      </c>
      <c r="C349" s="1">
        <v>340200036</v>
      </c>
      <c r="D349" t="s">
        <v>594</v>
      </c>
      <c r="E349" t="s">
        <v>20</v>
      </c>
      <c r="F349">
        <v>25</v>
      </c>
      <c r="G349">
        <v>34</v>
      </c>
      <c r="H349">
        <v>25</v>
      </c>
      <c r="I349">
        <v>31.28</v>
      </c>
      <c r="J349">
        <v>0.92</v>
      </c>
      <c r="K349">
        <v>8971</v>
      </c>
      <c r="L349">
        <v>6.28</v>
      </c>
      <c r="M349">
        <v>56337.88</v>
      </c>
      <c r="N349">
        <v>0.2512</v>
      </c>
      <c r="O349">
        <v>21</v>
      </c>
      <c r="P349">
        <v>27.2136</v>
      </c>
      <c r="Q349">
        <v>29</v>
      </c>
      <c r="R349">
        <v>0.87</v>
      </c>
      <c r="S349">
        <v>7127</v>
      </c>
      <c r="T349">
        <v>6.2136</v>
      </c>
      <c r="U349">
        <v>44284.3272</v>
      </c>
      <c r="V349">
        <v>18.9</v>
      </c>
      <c r="W349">
        <v>24.220104</v>
      </c>
      <c r="X349">
        <v>25</v>
      </c>
      <c r="Y349">
        <v>0.89</v>
      </c>
      <c r="Z349" t="s">
        <v>780</v>
      </c>
      <c r="AA349">
        <v>5.320104</v>
      </c>
      <c r="AB349">
        <v>0</v>
      </c>
      <c r="AC349">
        <v>15</v>
      </c>
      <c r="AD349">
        <v>19.3760832</v>
      </c>
      <c r="AE349">
        <v>0.8</v>
      </c>
      <c r="AF349" t="s">
        <v>780</v>
      </c>
      <c r="AG349">
        <v>4.3760832</v>
      </c>
      <c r="AH349">
        <v>0</v>
      </c>
      <c r="AI349" t="s">
        <v>780</v>
      </c>
    </row>
    <row r="350" spans="1:35">
      <c r="A350" t="s">
        <v>778</v>
      </c>
      <c r="B350" t="s">
        <v>782</v>
      </c>
      <c r="C350" s="1">
        <v>340200037</v>
      </c>
      <c r="D350" t="s">
        <v>595</v>
      </c>
      <c r="E350" t="s">
        <v>20</v>
      </c>
      <c r="F350">
        <v>25</v>
      </c>
      <c r="G350">
        <v>34</v>
      </c>
      <c r="H350">
        <v>25</v>
      </c>
      <c r="I350">
        <v>31.28</v>
      </c>
      <c r="J350">
        <v>0.92</v>
      </c>
      <c r="K350">
        <v>10111</v>
      </c>
      <c r="L350">
        <v>6.28</v>
      </c>
      <c r="M350">
        <v>63497.08</v>
      </c>
      <c r="N350">
        <v>0.2512</v>
      </c>
      <c r="O350">
        <v>21</v>
      </c>
      <c r="P350">
        <v>27.2136</v>
      </c>
      <c r="Q350">
        <v>29</v>
      </c>
      <c r="R350">
        <v>0.87</v>
      </c>
      <c r="S350">
        <v>11825</v>
      </c>
      <c r="T350">
        <v>6.2136</v>
      </c>
      <c r="U350">
        <v>73475.82</v>
      </c>
      <c r="V350">
        <v>18.9</v>
      </c>
      <c r="W350">
        <v>24.220104</v>
      </c>
      <c r="X350">
        <v>25</v>
      </c>
      <c r="Y350">
        <v>0.89</v>
      </c>
      <c r="Z350" t="s">
        <v>780</v>
      </c>
      <c r="AA350">
        <v>5.320104</v>
      </c>
      <c r="AB350">
        <v>0</v>
      </c>
      <c r="AC350">
        <v>15</v>
      </c>
      <c r="AD350">
        <v>19.3760832</v>
      </c>
      <c r="AE350">
        <v>0.8</v>
      </c>
      <c r="AF350" t="s">
        <v>780</v>
      </c>
      <c r="AG350">
        <v>4.3760832</v>
      </c>
      <c r="AH350">
        <v>0</v>
      </c>
      <c r="AI350" t="s">
        <v>780</v>
      </c>
    </row>
    <row r="351" spans="1:35">
      <c r="A351" t="s">
        <v>778</v>
      </c>
      <c r="B351" t="s">
        <v>782</v>
      </c>
      <c r="C351" s="1">
        <v>340200038</v>
      </c>
      <c r="D351" t="s">
        <v>596</v>
      </c>
      <c r="E351" t="s">
        <v>20</v>
      </c>
      <c r="F351">
        <v>25</v>
      </c>
      <c r="G351">
        <v>33</v>
      </c>
      <c r="H351">
        <v>25</v>
      </c>
      <c r="I351">
        <v>30.36</v>
      </c>
      <c r="J351">
        <v>0.92</v>
      </c>
      <c r="K351">
        <v>29657</v>
      </c>
      <c r="L351">
        <v>5.36</v>
      </c>
      <c r="M351">
        <v>158961.52</v>
      </c>
      <c r="N351">
        <v>0.2144</v>
      </c>
      <c r="O351">
        <v>21</v>
      </c>
      <c r="P351">
        <v>26.4132</v>
      </c>
      <c r="Q351">
        <v>28</v>
      </c>
      <c r="R351">
        <v>0.87</v>
      </c>
      <c r="S351">
        <v>10864</v>
      </c>
      <c r="T351">
        <v>5.4132</v>
      </c>
      <c r="U351">
        <v>58809.0048</v>
      </c>
      <c r="V351">
        <v>18.9</v>
      </c>
      <c r="W351">
        <v>23.507748</v>
      </c>
      <c r="X351">
        <v>24</v>
      </c>
      <c r="Y351">
        <v>0.89</v>
      </c>
      <c r="Z351" t="s">
        <v>780</v>
      </c>
      <c r="AA351">
        <v>4.607748</v>
      </c>
      <c r="AB351">
        <v>0</v>
      </c>
      <c r="AC351">
        <v>15</v>
      </c>
      <c r="AD351">
        <v>18.8061984</v>
      </c>
      <c r="AE351">
        <v>0.8</v>
      </c>
      <c r="AF351" t="s">
        <v>780</v>
      </c>
      <c r="AG351">
        <v>3.8061984</v>
      </c>
      <c r="AH351">
        <v>0</v>
      </c>
      <c r="AI351" t="s">
        <v>780</v>
      </c>
    </row>
    <row r="352" spans="1:35">
      <c r="A352" t="s">
        <v>778</v>
      </c>
      <c r="B352" t="s">
        <v>779</v>
      </c>
      <c r="C352" s="1">
        <v>340200040</v>
      </c>
      <c r="D352" t="s">
        <v>92</v>
      </c>
      <c r="E352" t="s">
        <v>899</v>
      </c>
      <c r="F352">
        <v>49</v>
      </c>
      <c r="G352">
        <v>62</v>
      </c>
      <c r="H352">
        <v>49</v>
      </c>
      <c r="I352">
        <v>57.04</v>
      </c>
      <c r="J352">
        <v>0.92</v>
      </c>
      <c r="K352">
        <v>22955</v>
      </c>
      <c r="L352">
        <v>8.04</v>
      </c>
      <c r="M352">
        <v>184558.2</v>
      </c>
      <c r="N352">
        <v>0.164081632653061</v>
      </c>
      <c r="O352">
        <v>42</v>
      </c>
      <c r="P352">
        <v>49.6248</v>
      </c>
      <c r="Q352">
        <v>53</v>
      </c>
      <c r="R352">
        <v>0.87</v>
      </c>
      <c r="S352">
        <v>70567</v>
      </c>
      <c r="T352">
        <v>7.6248</v>
      </c>
      <c r="U352">
        <v>538059.2616</v>
      </c>
      <c r="V352">
        <v>38</v>
      </c>
      <c r="W352">
        <v>44.166072</v>
      </c>
      <c r="X352">
        <v>45</v>
      </c>
      <c r="Y352">
        <v>0.89</v>
      </c>
      <c r="Z352" t="s">
        <v>780</v>
      </c>
      <c r="AA352">
        <v>6.166072</v>
      </c>
      <c r="AB352">
        <v>0</v>
      </c>
      <c r="AC352">
        <v>30</v>
      </c>
      <c r="AD352">
        <v>35.3328576</v>
      </c>
      <c r="AE352">
        <v>0.8</v>
      </c>
      <c r="AF352">
        <v>598</v>
      </c>
      <c r="AG352">
        <v>5.3328576</v>
      </c>
      <c r="AH352">
        <v>3189.0488448</v>
      </c>
      <c r="AI352" t="s">
        <v>780</v>
      </c>
    </row>
    <row r="353" spans="1:35">
      <c r="A353" t="s">
        <v>778</v>
      </c>
      <c r="B353" t="s">
        <v>782</v>
      </c>
      <c r="C353" s="1">
        <v>340200041</v>
      </c>
      <c r="D353" t="s">
        <v>597</v>
      </c>
      <c r="E353" t="s">
        <v>899</v>
      </c>
      <c r="F353">
        <v>49</v>
      </c>
      <c r="G353">
        <v>62</v>
      </c>
      <c r="H353">
        <v>49</v>
      </c>
      <c r="I353">
        <v>57.04</v>
      </c>
      <c r="J353">
        <v>0.92</v>
      </c>
      <c r="K353">
        <v>16784</v>
      </c>
      <c r="L353">
        <v>8.04</v>
      </c>
      <c r="M353">
        <v>134943.36</v>
      </c>
      <c r="N353">
        <v>0.164081632653061</v>
      </c>
      <c r="O353">
        <v>42</v>
      </c>
      <c r="P353">
        <v>49.6248</v>
      </c>
      <c r="Q353">
        <v>53</v>
      </c>
      <c r="R353">
        <v>0.87</v>
      </c>
      <c r="S353">
        <v>19786</v>
      </c>
      <c r="T353">
        <v>7.6248</v>
      </c>
      <c r="U353">
        <v>150864.2928</v>
      </c>
      <c r="V353">
        <v>38</v>
      </c>
      <c r="W353">
        <v>44.166072</v>
      </c>
      <c r="X353">
        <v>45</v>
      </c>
      <c r="Y353">
        <v>0.89</v>
      </c>
      <c r="Z353" t="s">
        <v>780</v>
      </c>
      <c r="AA353">
        <v>6.166072</v>
      </c>
      <c r="AB353">
        <v>0</v>
      </c>
      <c r="AC353">
        <v>30</v>
      </c>
      <c r="AD353">
        <v>35.3328576</v>
      </c>
      <c r="AE353">
        <v>0.8</v>
      </c>
      <c r="AF353" t="s">
        <v>780</v>
      </c>
      <c r="AG353">
        <v>5.3328576</v>
      </c>
      <c r="AH353">
        <v>0</v>
      </c>
      <c r="AI353" t="s">
        <v>780</v>
      </c>
    </row>
    <row r="354" spans="1:35">
      <c r="A354" t="s">
        <v>778</v>
      </c>
      <c r="B354" t="s">
        <v>782</v>
      </c>
      <c r="C354" s="1">
        <v>340200042</v>
      </c>
      <c r="D354" t="s">
        <v>598</v>
      </c>
      <c r="E354" t="s">
        <v>899</v>
      </c>
      <c r="F354">
        <v>37</v>
      </c>
      <c r="G354">
        <v>50</v>
      </c>
      <c r="H354">
        <v>37</v>
      </c>
      <c r="I354">
        <v>46</v>
      </c>
      <c r="J354">
        <v>0.92</v>
      </c>
      <c r="K354">
        <v>2163</v>
      </c>
      <c r="L354">
        <v>9</v>
      </c>
      <c r="M354">
        <v>19467</v>
      </c>
      <c r="N354">
        <v>0.243243243243243</v>
      </c>
      <c r="O354">
        <v>33</v>
      </c>
      <c r="P354">
        <v>40.02</v>
      </c>
      <c r="Q354">
        <v>43</v>
      </c>
      <c r="R354">
        <v>0.87</v>
      </c>
      <c r="S354">
        <v>1282</v>
      </c>
      <c r="T354">
        <v>7.02</v>
      </c>
      <c r="U354">
        <v>8999.64</v>
      </c>
      <c r="V354">
        <v>29</v>
      </c>
      <c r="W354">
        <v>35.6178</v>
      </c>
      <c r="X354">
        <v>36</v>
      </c>
      <c r="Y354">
        <v>0.89</v>
      </c>
      <c r="Z354" t="s">
        <v>780</v>
      </c>
      <c r="AA354">
        <v>6.6178</v>
      </c>
      <c r="AB354">
        <v>0</v>
      </c>
      <c r="AC354">
        <v>23</v>
      </c>
      <c r="AD354">
        <v>28.49424</v>
      </c>
      <c r="AE354">
        <v>0.8</v>
      </c>
      <c r="AF354" t="s">
        <v>780</v>
      </c>
      <c r="AG354">
        <v>5.49424</v>
      </c>
      <c r="AH354">
        <v>0</v>
      </c>
      <c r="AI354" t="s">
        <v>780</v>
      </c>
    </row>
    <row r="355" spans="1:35">
      <c r="A355" t="s">
        <v>778</v>
      </c>
      <c r="B355" t="s">
        <v>779</v>
      </c>
      <c r="C355" s="1">
        <v>480000004</v>
      </c>
      <c r="D355" t="s">
        <v>94</v>
      </c>
      <c r="E355" t="s">
        <v>95</v>
      </c>
      <c r="F355">
        <v>2</v>
      </c>
      <c r="G355">
        <v>20</v>
      </c>
      <c r="H355">
        <v>2</v>
      </c>
      <c r="I355">
        <v>18</v>
      </c>
      <c r="J355">
        <v>0.9</v>
      </c>
      <c r="K355">
        <v>12616</v>
      </c>
      <c r="L355">
        <v>16</v>
      </c>
      <c r="M355">
        <v>201856</v>
      </c>
      <c r="N355">
        <v>8</v>
      </c>
      <c r="O355">
        <v>2</v>
      </c>
      <c r="P355">
        <v>18</v>
      </c>
      <c r="Q355" t="s">
        <v>780</v>
      </c>
      <c r="R355">
        <v>1</v>
      </c>
      <c r="S355">
        <v>26361</v>
      </c>
      <c r="T355">
        <v>16</v>
      </c>
      <c r="U355">
        <v>421776</v>
      </c>
      <c r="V355">
        <v>2</v>
      </c>
      <c r="W355">
        <v>18</v>
      </c>
      <c r="X355" t="s">
        <v>780</v>
      </c>
      <c r="Y355">
        <v>1</v>
      </c>
      <c r="Z355" t="s">
        <v>780</v>
      </c>
      <c r="AA355">
        <v>16</v>
      </c>
      <c r="AB355">
        <v>0</v>
      </c>
      <c r="AC355">
        <v>2</v>
      </c>
      <c r="AD355">
        <v>18</v>
      </c>
      <c r="AE355">
        <v>1</v>
      </c>
      <c r="AF355">
        <v>6016</v>
      </c>
      <c r="AG355">
        <v>16</v>
      </c>
      <c r="AH355">
        <v>96256</v>
      </c>
      <c r="AI355" t="s">
        <v>780</v>
      </c>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A395"/>
  <sheetViews>
    <sheetView topLeftCell="A354" workbookViewId="0">
      <selection activeCell="A1" sqref="A1:A395"/>
    </sheetView>
  </sheetViews>
  <sheetFormatPr defaultColWidth="9" defaultRowHeight="14.4"/>
  <sheetData>
    <row r="3" spans="1:1">
      <c r="A3" t="s">
        <v>17</v>
      </c>
    </row>
    <row r="7" spans="1:1">
      <c r="A7" t="s">
        <v>28</v>
      </c>
    </row>
    <row r="10" spans="1:1">
      <c r="A10" t="s">
        <v>32</v>
      </c>
    </row>
    <row r="20" spans="1:1">
      <c r="A20" t="s">
        <v>47</v>
      </c>
    </row>
    <row r="22" spans="1:1">
      <c r="A22" t="s">
        <v>51</v>
      </c>
    </row>
    <row r="25" spans="1:1">
      <c r="A25" t="s">
        <v>54</v>
      </c>
    </row>
    <row r="27" spans="1:1">
      <c r="A27" t="s">
        <v>54</v>
      </c>
    </row>
    <row r="29" spans="1:1">
      <c r="A29" t="s">
        <v>54</v>
      </c>
    </row>
    <row r="31" spans="1:1">
      <c r="A31" t="s">
        <v>54</v>
      </c>
    </row>
    <row r="33" spans="1:1">
      <c r="A33" t="s">
        <v>54</v>
      </c>
    </row>
    <row r="38" spans="1:1">
      <c r="A38" t="s">
        <v>901</v>
      </c>
    </row>
    <row r="41" spans="1:1">
      <c r="A41" t="s">
        <v>81</v>
      </c>
    </row>
    <row r="42" spans="1:1">
      <c r="A42" t="s">
        <v>83</v>
      </c>
    </row>
    <row r="55" spans="1:1">
      <c r="A55" t="s">
        <v>98</v>
      </c>
    </row>
    <row r="57" spans="1:1">
      <c r="A57" t="s">
        <v>102</v>
      </c>
    </row>
    <row r="58" spans="1:1">
      <c r="A58" t="s">
        <v>106</v>
      </c>
    </row>
    <row r="60" spans="1:1">
      <c r="A60" t="s">
        <v>111</v>
      </c>
    </row>
    <row r="62" spans="1:1">
      <c r="A62" t="s">
        <v>116</v>
      </c>
    </row>
    <row r="63" spans="1:1">
      <c r="A63" t="s">
        <v>116</v>
      </c>
    </row>
    <row r="64" spans="1:1">
      <c r="A64" t="s">
        <v>121</v>
      </c>
    </row>
    <row r="65" spans="1:1">
      <c r="A65" t="s">
        <v>121</v>
      </c>
    </row>
    <row r="66" spans="1:1">
      <c r="A66" t="s">
        <v>124</v>
      </c>
    </row>
    <row r="68" spans="1:1">
      <c r="A68" t="s">
        <v>127</v>
      </c>
    </row>
    <row r="72" spans="1:1">
      <c r="A72" t="s">
        <v>132</v>
      </c>
    </row>
    <row r="74" spans="1:1">
      <c r="A74" t="s">
        <v>136</v>
      </c>
    </row>
    <row r="76" spans="1:1">
      <c r="A76" t="s">
        <v>17</v>
      </c>
    </row>
    <row r="78" spans="1:1">
      <c r="A78" t="s">
        <v>17</v>
      </c>
    </row>
    <row r="79" spans="1:1">
      <c r="A79" t="s">
        <v>144</v>
      </c>
    </row>
    <row r="81" spans="1:1">
      <c r="A81" t="s">
        <v>147</v>
      </c>
    </row>
    <row r="83" spans="1:1">
      <c r="A83" t="s">
        <v>154</v>
      </c>
    </row>
    <row r="84" spans="1:1">
      <c r="A84" t="s">
        <v>158</v>
      </c>
    </row>
    <row r="86" spans="1:1">
      <c r="A86" t="s">
        <v>161</v>
      </c>
    </row>
    <row r="87" spans="1:1">
      <c r="A87" t="s">
        <v>164</v>
      </c>
    </row>
    <row r="92" spans="1:1">
      <c r="A92" t="s">
        <v>173</v>
      </c>
    </row>
    <row r="95" spans="1:1">
      <c r="A95" t="s">
        <v>176</v>
      </c>
    </row>
    <row r="103" spans="1:1">
      <c r="A103" t="s">
        <v>187</v>
      </c>
    </row>
    <row r="104" spans="1:1">
      <c r="A104" t="s">
        <v>187</v>
      </c>
    </row>
    <row r="112" spans="1:1">
      <c r="A112" t="s">
        <v>204</v>
      </c>
    </row>
    <row r="113" spans="1:1">
      <c r="A113" t="s">
        <v>208</v>
      </c>
    </row>
    <row r="115" spans="1:1">
      <c r="A115" t="s">
        <v>902</v>
      </c>
    </row>
    <row r="117" spans="1:1">
      <c r="A117" t="s">
        <v>215</v>
      </c>
    </row>
    <row r="120" spans="1:1">
      <c r="A120" t="s">
        <v>81</v>
      </c>
    </row>
    <row r="121" spans="1:1">
      <c r="A121" t="s">
        <v>81</v>
      </c>
    </row>
    <row r="124" spans="1:1">
      <c r="A124" t="s">
        <v>81</v>
      </c>
    </row>
    <row r="125" spans="1:1">
      <c r="A125" t="s">
        <v>228</v>
      </c>
    </row>
    <row r="126" spans="1:1">
      <c r="A126" t="s">
        <v>81</v>
      </c>
    </row>
    <row r="130" spans="1:1">
      <c r="A130" t="s">
        <v>228</v>
      </c>
    </row>
    <row r="131" spans="1:1">
      <c r="A131" t="s">
        <v>228</v>
      </c>
    </row>
    <row r="132" spans="1:1">
      <c r="A132" t="s">
        <v>81</v>
      </c>
    </row>
    <row r="134" spans="1:1">
      <c r="A134" t="s">
        <v>246</v>
      </c>
    </row>
    <row r="135" spans="1:1">
      <c r="A135" t="s">
        <v>250</v>
      </c>
    </row>
    <row r="138" spans="1:1">
      <c r="A138" t="s">
        <v>256</v>
      </c>
    </row>
    <row r="139" spans="1:1">
      <c r="A139" t="s">
        <v>81</v>
      </c>
    </row>
    <row r="141" spans="1:1">
      <c r="A141" t="s">
        <v>261</v>
      </c>
    </row>
    <row r="142" spans="1:1">
      <c r="A142" t="s">
        <v>81</v>
      </c>
    </row>
    <row r="143" spans="1:1">
      <c r="A143" t="s">
        <v>265</v>
      </c>
    </row>
    <row r="144" spans="1:1">
      <c r="A144" t="s">
        <v>265</v>
      </c>
    </row>
    <row r="145" spans="1:1">
      <c r="A145" t="s">
        <v>81</v>
      </c>
    </row>
    <row r="147" spans="1:1">
      <c r="A147" t="s">
        <v>273</v>
      </c>
    </row>
    <row r="148" spans="1:1">
      <c r="A148" t="s">
        <v>81</v>
      </c>
    </row>
    <row r="155" spans="1:1">
      <c r="A155" t="s">
        <v>81</v>
      </c>
    </row>
    <row r="158" spans="1:1">
      <c r="A158" t="s">
        <v>228</v>
      </c>
    </row>
    <row r="161" spans="1:1">
      <c r="A161" t="s">
        <v>81</v>
      </c>
    </row>
    <row r="162" spans="1:1">
      <c r="A162" t="s">
        <v>81</v>
      </c>
    </row>
    <row r="163" spans="1:1">
      <c r="A163" t="s">
        <v>228</v>
      </c>
    </row>
    <row r="164" spans="1:1">
      <c r="A164" t="s">
        <v>304</v>
      </c>
    </row>
    <row r="165" spans="1:1">
      <c r="A165" t="s">
        <v>307</v>
      </c>
    </row>
    <row r="168" spans="1:1">
      <c r="A168" t="s">
        <v>228</v>
      </c>
    </row>
    <row r="171" spans="1:1">
      <c r="A171" t="s">
        <v>315</v>
      </c>
    </row>
    <row r="172" spans="1:1">
      <c r="A172" t="s">
        <v>81</v>
      </c>
    </row>
    <row r="177" spans="1:1">
      <c r="A177" t="s">
        <v>81</v>
      </c>
    </row>
    <row r="179" spans="1:1">
      <c r="A179" t="s">
        <v>327</v>
      </c>
    </row>
    <row r="181" spans="1:1">
      <c r="A181" t="s">
        <v>81</v>
      </c>
    </row>
    <row r="182" spans="1:1">
      <c r="A182" t="s">
        <v>228</v>
      </c>
    </row>
    <row r="183" spans="1:1">
      <c r="A183" t="s">
        <v>228</v>
      </c>
    </row>
    <row r="187" spans="1:1">
      <c r="A187" t="s">
        <v>228</v>
      </c>
    </row>
    <row r="196" spans="1:1">
      <c r="A196" t="s">
        <v>81</v>
      </c>
    </row>
    <row r="200" spans="1:1">
      <c r="A200" t="s">
        <v>228</v>
      </c>
    </row>
    <row r="201" spans="1:1">
      <c r="A201" t="s">
        <v>357</v>
      </c>
    </row>
    <row r="202" spans="1:1">
      <c r="A202" t="s">
        <v>81</v>
      </c>
    </row>
    <row r="203" spans="1:1">
      <c r="A203" t="s">
        <v>81</v>
      </c>
    </row>
    <row r="204" spans="1:1">
      <c r="A204" t="s">
        <v>228</v>
      </c>
    </row>
    <row r="205" spans="1:1">
      <c r="A205" t="s">
        <v>368</v>
      </c>
    </row>
    <row r="206" spans="1:1">
      <c r="A206" t="s">
        <v>228</v>
      </c>
    </row>
    <row r="207" spans="1:1">
      <c r="A207" t="s">
        <v>228</v>
      </c>
    </row>
    <row r="208" spans="1:1">
      <c r="A208" t="s">
        <v>81</v>
      </c>
    </row>
    <row r="209" spans="1:1">
      <c r="A209" t="s">
        <v>228</v>
      </c>
    </row>
    <row r="210" spans="1:1">
      <c r="A210" t="s">
        <v>228</v>
      </c>
    </row>
    <row r="213" spans="1:1">
      <c r="A213" t="s">
        <v>384</v>
      </c>
    </row>
    <row r="216" spans="1:1">
      <c r="A216" t="s">
        <v>81</v>
      </c>
    </row>
    <row r="217" spans="1:1">
      <c r="A217" t="s">
        <v>81</v>
      </c>
    </row>
    <row r="222" spans="1:1">
      <c r="A222" t="s">
        <v>81</v>
      </c>
    </row>
    <row r="223" spans="1:1">
      <c r="A223" t="s">
        <v>81</v>
      </c>
    </row>
    <row r="224" spans="1:1">
      <c r="A224" t="s">
        <v>81</v>
      </c>
    </row>
    <row r="226" spans="1:1">
      <c r="A226" t="s">
        <v>228</v>
      </c>
    </row>
    <row r="227" spans="1:1">
      <c r="A227" t="s">
        <v>228</v>
      </c>
    </row>
    <row r="230" spans="1:1">
      <c r="A230" t="s">
        <v>81</v>
      </c>
    </row>
    <row r="232" spans="1:1">
      <c r="A232" t="s">
        <v>228</v>
      </c>
    </row>
    <row r="240" spans="1:1">
      <c r="A240" t="s">
        <v>228</v>
      </c>
    </row>
    <row r="241" spans="1:1">
      <c r="A241" t="s">
        <v>425</v>
      </c>
    </row>
    <row r="245" spans="1:1">
      <c r="A245" t="s">
        <v>228</v>
      </c>
    </row>
    <row r="246" spans="1:1">
      <c r="A246" t="s">
        <v>228</v>
      </c>
    </row>
    <row r="247" spans="1:1">
      <c r="A247" t="s">
        <v>433</v>
      </c>
    </row>
    <row r="249" spans="1:1">
      <c r="A249" t="s">
        <v>228</v>
      </c>
    </row>
    <row r="251" spans="1:1">
      <c r="A251" t="s">
        <v>228</v>
      </c>
    </row>
    <row r="252" spans="1:1">
      <c r="A252" t="s">
        <v>228</v>
      </c>
    </row>
    <row r="254" spans="1:1">
      <c r="A254" t="s">
        <v>81</v>
      </c>
    </row>
    <row r="255" spans="1:1">
      <c r="A255" t="s">
        <v>445</v>
      </c>
    </row>
    <row r="257" spans="1:1">
      <c r="A257" t="s">
        <v>81</v>
      </c>
    </row>
    <row r="258" spans="1:1">
      <c r="A258" t="s">
        <v>228</v>
      </c>
    </row>
    <row r="260" spans="1:1">
      <c r="A260" t="s">
        <v>228</v>
      </c>
    </row>
    <row r="261" spans="1:1">
      <c r="A261" t="s">
        <v>228</v>
      </c>
    </row>
    <row r="262" spans="1:1">
      <c r="A262" t="s">
        <v>81</v>
      </c>
    </row>
    <row r="263" spans="1:1">
      <c r="A263" t="s">
        <v>81</v>
      </c>
    </row>
    <row r="265" spans="1:1">
      <c r="A265" t="s">
        <v>81</v>
      </c>
    </row>
    <row r="266" spans="1:1">
      <c r="A266" t="s">
        <v>81</v>
      </c>
    </row>
    <row r="267" spans="1:1">
      <c r="A267" t="s">
        <v>81</v>
      </c>
    </row>
    <row r="269" spans="1:1">
      <c r="A269" t="s">
        <v>463</v>
      </c>
    </row>
    <row r="270" spans="1:1">
      <c r="A270" t="s">
        <v>228</v>
      </c>
    </row>
    <row r="273" spans="1:1">
      <c r="A273" t="s">
        <v>469</v>
      </c>
    </row>
    <row r="274" spans="1:1">
      <c r="A274" t="s">
        <v>81</v>
      </c>
    </row>
    <row r="276" spans="1:1">
      <c r="A276" t="s">
        <v>474</v>
      </c>
    </row>
    <row r="278" spans="1:1">
      <c r="A278" t="s">
        <v>81</v>
      </c>
    </row>
    <row r="282" spans="1:1">
      <c r="A282" t="s">
        <v>81</v>
      </c>
    </row>
    <row r="283" spans="1:1">
      <c r="A283" t="s">
        <v>81</v>
      </c>
    </row>
    <row r="284" spans="1:1">
      <c r="A284" t="s">
        <v>81</v>
      </c>
    </row>
    <row r="285" spans="1:1">
      <c r="A285" t="s">
        <v>228</v>
      </c>
    </row>
    <row r="286" spans="1:1">
      <c r="A286" t="s">
        <v>81</v>
      </c>
    </row>
    <row r="289" spans="1:1">
      <c r="A289" t="s">
        <v>81</v>
      </c>
    </row>
    <row r="290" spans="1:1">
      <c r="A290" t="s">
        <v>81</v>
      </c>
    </row>
    <row r="292" spans="1:1">
      <c r="A292" t="s">
        <v>493</v>
      </c>
    </row>
    <row r="296" spans="1:1">
      <c r="A296" t="s">
        <v>81</v>
      </c>
    </row>
    <row r="298" spans="1:1">
      <c r="A298" t="s">
        <v>81</v>
      </c>
    </row>
    <row r="299" spans="1:1">
      <c r="A299" t="s">
        <v>504</v>
      </c>
    </row>
    <row r="300" spans="1:1">
      <c r="A300" t="s">
        <v>228</v>
      </c>
    </row>
    <row r="301" spans="1:1">
      <c r="A301" t="s">
        <v>228</v>
      </c>
    </row>
    <row r="302" spans="1:1">
      <c r="A302" t="s">
        <v>228</v>
      </c>
    </row>
    <row r="305" spans="1:1">
      <c r="A305" t="s">
        <v>517</v>
      </c>
    </row>
    <row r="307" spans="1:1">
      <c r="A307" t="s">
        <v>81</v>
      </c>
    </row>
    <row r="308" spans="1:1">
      <c r="A308" t="s">
        <v>524</v>
      </c>
    </row>
    <row r="310" spans="1:1">
      <c r="A310" t="s">
        <v>524</v>
      </c>
    </row>
    <row r="315" spans="1:1">
      <c r="A315" t="s">
        <v>81</v>
      </c>
    </row>
    <row r="317" spans="1:1">
      <c r="A317" t="s">
        <v>81</v>
      </c>
    </row>
    <row r="320" spans="1:1">
      <c r="A320" t="s">
        <v>228</v>
      </c>
    </row>
    <row r="321" spans="1:1">
      <c r="A321" t="s">
        <v>539</v>
      </c>
    </row>
    <row r="323" spans="1:1">
      <c r="A323" t="s">
        <v>81</v>
      </c>
    </row>
    <row r="327" spans="1:1">
      <c r="A327" t="s">
        <v>545</v>
      </c>
    </row>
    <row r="330" spans="1:1">
      <c r="A330" t="s">
        <v>551</v>
      </c>
    </row>
    <row r="332" spans="1:1">
      <c r="A332" t="s">
        <v>551</v>
      </c>
    </row>
    <row r="336" spans="1:1">
      <c r="A336" t="s">
        <v>228</v>
      </c>
    </row>
    <row r="337" spans="1:1">
      <c r="A337" t="s">
        <v>81</v>
      </c>
    </row>
    <row r="340" spans="1:1">
      <c r="A340" t="s">
        <v>565</v>
      </c>
    </row>
    <row r="363" spans="1:1">
      <c r="A363" t="s">
        <v>605</v>
      </c>
    </row>
    <row r="364" spans="1:1">
      <c r="A364" t="s">
        <v>608</v>
      </c>
    </row>
    <row r="365" spans="1:1">
      <c r="A365" t="s">
        <v>228</v>
      </c>
    </row>
    <row r="366" spans="1:1">
      <c r="A366" t="s">
        <v>228</v>
      </c>
    </row>
    <row r="367" spans="1:1">
      <c r="A367" t="s">
        <v>617</v>
      </c>
    </row>
    <row r="368" spans="1:1">
      <c r="A368" t="s">
        <v>81</v>
      </c>
    </row>
    <row r="369" spans="1:1">
      <c r="A369" t="s">
        <v>623</v>
      </c>
    </row>
    <row r="371" spans="1:1">
      <c r="A371" t="s">
        <v>628</v>
      </c>
    </row>
    <row r="373" spans="1:1">
      <c r="A373" t="s">
        <v>81</v>
      </c>
    </row>
    <row r="374" spans="1:1">
      <c r="A374" t="s">
        <v>636</v>
      </c>
    </row>
    <row r="375" spans="1:1">
      <c r="A375" t="s">
        <v>638</v>
      </c>
    </row>
    <row r="376" spans="1:1">
      <c r="A376" t="s">
        <v>81</v>
      </c>
    </row>
    <row r="377" spans="1:1">
      <c r="A377" t="s">
        <v>81</v>
      </c>
    </row>
    <row r="378" spans="1:1">
      <c r="A378" t="s">
        <v>81</v>
      </c>
    </row>
    <row r="379" spans="1:1">
      <c r="A379" t="s">
        <v>81</v>
      </c>
    </row>
    <row r="380" spans="1:1">
      <c r="A380" t="s">
        <v>81</v>
      </c>
    </row>
    <row r="381" spans="1:1">
      <c r="A381" t="s">
        <v>81</v>
      </c>
    </row>
    <row r="382" spans="1:1">
      <c r="A382" t="s">
        <v>651</v>
      </c>
    </row>
    <row r="383" spans="1:1">
      <c r="A383" t="s">
        <v>654</v>
      </c>
    </row>
    <row r="385" spans="1:1">
      <c r="A385" t="s">
        <v>658</v>
      </c>
    </row>
    <row r="386" spans="1:1">
      <c r="A386" t="s">
        <v>660</v>
      </c>
    </row>
    <row r="387" spans="1:1">
      <c r="A387" t="s">
        <v>660</v>
      </c>
    </row>
    <row r="388" spans="1:1">
      <c r="A388" t="s">
        <v>664</v>
      </c>
    </row>
    <row r="395" spans="1:1">
      <c r="A395" t="s">
        <v>698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Sheet1</vt:lpstr>
      <vt:lpstr>Sheet2</vt:lpstr>
      <vt:lpstr>Sheet3</vt:lpstr>
      <vt:lpstr>Sheet4</vt:lpstr>
      <vt:lpstr>Sheet5</vt:lpstr>
      <vt:lpstr>Sheet6</vt:lpstr>
      <vt:lpstr>Sheet7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2023-12-02T04:40:00Z</dcterms:created>
  <dcterms:modified xsi:type="dcterms:W3CDTF">2023-12-16T10:53:51Z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4AE921C308944A1D807F8DBCCAE41C8D_13</vt:lpwstr>
  </property>
  <property fmtid="{D5CDD505-2E9C-101B-9397-08002B2CF9AE}" pid="3" name="KSOProductBuildVer">
    <vt:lpwstr>2052-12.1.0.15990</vt:lpwstr>
  </property>
  <property fmtid="{D5CDD505-2E9C-101B-9397-08002B2CF9AE}" pid="4" name="KSOReadingLayout">
    <vt:bool>true</vt:bool>
  </property>
</Properties>
</file>